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roda\Desktop\Tupcsia\Pályázat\Balaton 40 M\Beszerzési eljárás kiírása 2019-09-16\"/>
    </mc:Choice>
  </mc:AlternateContent>
  <bookViews>
    <workbookView xWindow="0" yWindow="0" windowWidth="2325" windowHeight="0"/>
  </bookViews>
  <sheets>
    <sheet name="építész" sheetId="1" r:id="rId1"/>
    <sheet name="elektromos" sheetId="2" r:id="rId2"/>
    <sheet name="gépész" sheetId="3" r:id="rId3"/>
    <sheet name="összesítés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7" i="2" l="1"/>
  <c r="H59" i="2" s="1"/>
  <c r="G57" i="2"/>
  <c r="G59" i="2" s="1"/>
  <c r="H48" i="2"/>
  <c r="G48" i="2"/>
  <c r="H46" i="2"/>
  <c r="G46" i="2"/>
  <c r="H44" i="2"/>
  <c r="G44" i="2"/>
  <c r="H42" i="2"/>
  <c r="G42" i="2"/>
  <c r="H40" i="2"/>
  <c r="G40" i="2"/>
  <c r="H38" i="2"/>
  <c r="G38" i="2"/>
  <c r="H36" i="2"/>
  <c r="G36" i="2"/>
  <c r="H34" i="2"/>
  <c r="G34" i="2"/>
  <c r="H27" i="2"/>
  <c r="G27" i="2"/>
  <c r="H25" i="2"/>
  <c r="G25" i="2"/>
  <c r="H23" i="2"/>
  <c r="G23" i="2"/>
  <c r="H21" i="2"/>
  <c r="G21" i="2"/>
  <c r="H19" i="2"/>
  <c r="G19" i="2"/>
  <c r="H17" i="2"/>
  <c r="G17" i="2"/>
  <c r="H11" i="2"/>
  <c r="G11" i="2"/>
  <c r="H9" i="2"/>
  <c r="G9" i="2"/>
  <c r="H7" i="2"/>
  <c r="G7" i="2"/>
  <c r="H5" i="2"/>
  <c r="G5" i="2"/>
  <c r="H3" i="2"/>
  <c r="G3" i="2"/>
  <c r="G29" i="2" l="1"/>
  <c r="G50" i="2"/>
  <c r="G61" i="2" s="1"/>
  <c r="C17" i="4" s="1"/>
  <c r="H29" i="2"/>
  <c r="H50" i="2"/>
  <c r="G13" i="2"/>
  <c r="H13" i="2"/>
  <c r="I59" i="3"/>
  <c r="H59" i="3"/>
  <c r="I55" i="3"/>
  <c r="H55" i="3"/>
  <c r="I53" i="3"/>
  <c r="H53" i="3"/>
  <c r="I52" i="3"/>
  <c r="H52" i="3"/>
  <c r="I51" i="3"/>
  <c r="H51" i="3"/>
  <c r="I49" i="3"/>
  <c r="H49" i="3"/>
  <c r="I48" i="3"/>
  <c r="H48" i="3"/>
  <c r="I46" i="3"/>
  <c r="H46" i="3"/>
  <c r="I45" i="3"/>
  <c r="H45" i="3"/>
  <c r="I44" i="3"/>
  <c r="H44" i="3"/>
  <c r="I40" i="3"/>
  <c r="H40" i="3"/>
  <c r="I35" i="3"/>
  <c r="H35" i="3"/>
  <c r="I34" i="3"/>
  <c r="H34" i="3"/>
  <c r="D30" i="3"/>
  <c r="H30" i="3" s="1"/>
  <c r="I28" i="3"/>
  <c r="H28" i="3"/>
  <c r="I27" i="3"/>
  <c r="H27" i="3"/>
  <c r="I26" i="3"/>
  <c r="H26" i="3"/>
  <c r="I24" i="3"/>
  <c r="H24" i="3"/>
  <c r="I23" i="3"/>
  <c r="H23" i="3"/>
  <c r="I21" i="3"/>
  <c r="H21" i="3"/>
  <c r="I20" i="3"/>
  <c r="H20" i="3"/>
  <c r="I19" i="3"/>
  <c r="H19" i="3"/>
  <c r="I18" i="3"/>
  <c r="H18" i="3"/>
  <c r="I14" i="3"/>
  <c r="H14" i="3"/>
  <c r="I12" i="3"/>
  <c r="H12" i="3"/>
  <c r="I10" i="3"/>
  <c r="H10" i="3"/>
  <c r="I8" i="3"/>
  <c r="H8" i="3"/>
  <c r="I7" i="3"/>
  <c r="H7" i="3"/>
  <c r="I5" i="3"/>
  <c r="H5" i="3"/>
  <c r="H61" i="2" l="1"/>
  <c r="D17" i="4" s="1"/>
  <c r="H60" i="3"/>
  <c r="C18" i="4" s="1"/>
  <c r="I30" i="3"/>
  <c r="I60" i="3" s="1"/>
  <c r="D18" i="4" s="1"/>
  <c r="I123" i="1" l="1"/>
  <c r="H123" i="1"/>
  <c r="I216" i="1"/>
  <c r="H216" i="1"/>
  <c r="I214" i="1"/>
  <c r="H214" i="1"/>
  <c r="I212" i="1"/>
  <c r="H212" i="1"/>
  <c r="I119" i="1" l="1"/>
  <c r="I116" i="1"/>
  <c r="I113" i="1"/>
  <c r="H119" i="1"/>
  <c r="H116" i="1"/>
  <c r="H113" i="1"/>
  <c r="I219" i="1" l="1"/>
  <c r="H219" i="1"/>
  <c r="I209" i="1"/>
  <c r="H209" i="1"/>
  <c r="I206" i="1"/>
  <c r="H206" i="1"/>
  <c r="I204" i="1"/>
  <c r="H204" i="1"/>
  <c r="I202" i="1"/>
  <c r="H202" i="1"/>
  <c r="I199" i="1"/>
  <c r="H199" i="1"/>
  <c r="I197" i="1"/>
  <c r="H197" i="1"/>
  <c r="I195" i="1"/>
  <c r="H195" i="1"/>
  <c r="I192" i="1"/>
  <c r="H192" i="1"/>
  <c r="I190" i="1"/>
  <c r="H190" i="1"/>
  <c r="I188" i="1"/>
  <c r="H188" i="1"/>
  <c r="I186" i="1"/>
  <c r="H186" i="1"/>
  <c r="I184" i="1"/>
  <c r="H184" i="1"/>
  <c r="I182" i="1"/>
  <c r="H182" i="1"/>
  <c r="I180" i="1"/>
  <c r="H180" i="1"/>
  <c r="I177" i="1"/>
  <c r="H177" i="1"/>
  <c r="I174" i="1"/>
  <c r="H174" i="1"/>
  <c r="I169" i="1"/>
  <c r="H169" i="1"/>
  <c r="I167" i="1"/>
  <c r="H167" i="1"/>
  <c r="I165" i="1"/>
  <c r="H165" i="1"/>
  <c r="I162" i="1"/>
  <c r="H162" i="1"/>
  <c r="I160" i="1"/>
  <c r="H160" i="1"/>
  <c r="I158" i="1"/>
  <c r="H158" i="1"/>
  <c r="I156" i="1"/>
  <c r="H156" i="1"/>
  <c r="I154" i="1"/>
  <c r="H154" i="1"/>
  <c r="I152" i="1"/>
  <c r="H152" i="1"/>
  <c r="I150" i="1"/>
  <c r="H150" i="1"/>
  <c r="I147" i="1"/>
  <c r="H147" i="1"/>
  <c r="I145" i="1"/>
  <c r="H145" i="1"/>
  <c r="I143" i="1"/>
  <c r="H143" i="1"/>
  <c r="I141" i="1"/>
  <c r="H141" i="1"/>
  <c r="I138" i="1"/>
  <c r="H138" i="1"/>
  <c r="I136" i="1"/>
  <c r="H136" i="1"/>
  <c r="I134" i="1"/>
  <c r="H134" i="1"/>
  <c r="I131" i="1"/>
  <c r="H131" i="1"/>
  <c r="I129" i="1"/>
  <c r="H129" i="1"/>
  <c r="I127" i="1"/>
  <c r="H127" i="1"/>
  <c r="I111" i="1"/>
  <c r="H111" i="1"/>
  <c r="I108" i="1"/>
  <c r="H108" i="1"/>
  <c r="I105" i="1"/>
  <c r="H105" i="1"/>
  <c r="I103" i="1"/>
  <c r="H103" i="1"/>
  <c r="I101" i="1"/>
  <c r="H101" i="1"/>
  <c r="I99" i="1"/>
  <c r="H99" i="1"/>
  <c r="I97" i="1"/>
  <c r="H97" i="1"/>
  <c r="I95" i="1"/>
  <c r="H95" i="1"/>
  <c r="I93" i="1"/>
  <c r="H93" i="1"/>
  <c r="I90" i="1"/>
  <c r="H90" i="1"/>
  <c r="I87" i="1"/>
  <c r="H87" i="1"/>
  <c r="I85" i="1"/>
  <c r="H85" i="1"/>
  <c r="I83" i="1"/>
  <c r="H83" i="1"/>
  <c r="I79" i="1"/>
  <c r="H79" i="1"/>
  <c r="I77" i="1"/>
  <c r="H77" i="1"/>
  <c r="I75" i="1"/>
  <c r="H75" i="1"/>
  <c r="I73" i="1"/>
  <c r="H73" i="1"/>
  <c r="I70" i="1"/>
  <c r="H70" i="1"/>
  <c r="I68" i="1"/>
  <c r="H68" i="1"/>
  <c r="I65" i="1"/>
  <c r="H65" i="1"/>
  <c r="I62" i="1"/>
  <c r="H62" i="1"/>
  <c r="I60" i="1"/>
  <c r="H60" i="1"/>
  <c r="I58" i="1"/>
  <c r="H58" i="1"/>
  <c r="I54" i="1"/>
  <c r="H54" i="1"/>
  <c r="I50" i="1"/>
  <c r="I48" i="1"/>
  <c r="H48" i="1"/>
  <c r="I46" i="1"/>
  <c r="H46" i="1"/>
  <c r="I43" i="1"/>
  <c r="H43" i="1"/>
  <c r="I40" i="1"/>
  <c r="H40" i="1"/>
  <c r="I37" i="1"/>
  <c r="H37" i="1"/>
  <c r="I35" i="1"/>
  <c r="H35" i="1"/>
  <c r="I33" i="1"/>
  <c r="H33" i="1"/>
  <c r="I31" i="1"/>
  <c r="H31" i="1"/>
  <c r="I29" i="1"/>
  <c r="H29" i="1"/>
  <c r="I27" i="1"/>
  <c r="H27" i="1"/>
  <c r="I24" i="1"/>
  <c r="H24" i="1"/>
  <c r="I21" i="1"/>
  <c r="H21" i="1"/>
  <c r="I19" i="1"/>
  <c r="H19" i="1"/>
  <c r="I17" i="1"/>
  <c r="H17" i="1"/>
  <c r="I15" i="1"/>
  <c r="H15" i="1"/>
  <c r="I13" i="1"/>
  <c r="H13" i="1"/>
  <c r="I10" i="1"/>
  <c r="H10" i="1"/>
  <c r="I7" i="1"/>
  <c r="H7" i="1"/>
  <c r="I5" i="1"/>
  <c r="H5" i="1"/>
  <c r="I3" i="1"/>
  <c r="H3" i="1"/>
  <c r="H221" i="1" l="1"/>
  <c r="C16" i="4" s="1"/>
  <c r="I221" i="1"/>
  <c r="D16" i="4" s="1"/>
  <c r="C19" i="4" l="1"/>
  <c r="C20" i="4" s="1"/>
  <c r="C21" i="4" s="1"/>
  <c r="D22" i="4" s="1"/>
  <c r="D23" i="4" s="1"/>
</calcChain>
</file>

<file path=xl/sharedStrings.xml><?xml version="1.0" encoding="utf-8"?>
<sst xmlns="http://schemas.openxmlformats.org/spreadsheetml/2006/main" count="557" uniqueCount="330">
  <si>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</si>
  <si>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</si>
  <si>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</si>
  <si>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</si>
  <si>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</si>
  <si>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</si>
  <si>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</si>
  <si>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</si>
  <si>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</si>
  <si>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15 Zsaluzás és állványozás</t>
  </si>
  <si>
    <t>15-004-31.1</t>
  </si>
  <si>
    <t>Koszorúzsaluzás, zsaluzattól függetlenül, párkány nélkül</t>
  </si>
  <si>
    <t>m2</t>
  </si>
  <si>
    <t>15-004-51.1</t>
  </si>
  <si>
    <t>Egyeneskarú lépcső zsaluzása, alátámasztó állvánnyal, 4,00 m magasságig, a fokok és lépcsőoldalak bezsaluzásával, fa zsaluzattal</t>
  </si>
  <si>
    <t>15-012-21.1-0023003</t>
  </si>
  <si>
    <t>Homlokzati keretállványok, fém keretvázból, szintenkénti pallóterítéssel, korláttal, lábdeszkával, 0,75-1,20 m padlószélességgel, munkapadló távolság 2,50 m, 2,00 kN/m² terhelhetőséggel, állványépítés MSZ és alkalmazástechnikai kézikönyv szerint, 6,00 m</t>
  </si>
  <si>
    <t>munkapadló magasságig KRAUSE Stabilo homlokzati keretállvány 0,75 m padlószélességgel, 6,00 m munkapadló magasságig</t>
  </si>
  <si>
    <t>15-012-33.1</t>
  </si>
  <si>
    <t>Bakállvány készítése pallóterítéssel, vasbakból, 2,00 kN/m² terhelhetőséggel, 1,50 m magasságig</t>
  </si>
  <si>
    <t>21 Irtás, föld- és sziklamunka</t>
  </si>
  <si>
    <t>21-003-5.1.1.3</t>
  </si>
  <si>
    <t>Munkaárok földkiemelése közművesített területen, kézi erővel, bármely konzisztenciájú talajban, dúcolás nélkül, 2,0 m² szelvényig, IV. talajosztály (épület melletti járda és lábazat szigetelés részére)</t>
  </si>
  <si>
    <t>m3</t>
  </si>
  <si>
    <t>21-011-1.2.1</t>
  </si>
  <si>
    <t>Fejtett föld felrakása szállítóeszközre, elszállítása talajosztály I-IV.</t>
  </si>
  <si>
    <t>21-011-11.7</t>
  </si>
  <si>
    <t>Építési törmelék konténeres elszállítása, lerakása, lerakóhelyi díjjal, 10,0 m³-es konténerbe</t>
  </si>
  <si>
    <t>db</t>
  </si>
  <si>
    <t>21-011-11.7-0000001</t>
  </si>
  <si>
    <t>Bontott anyagok elszállítása parketta, lambéria, nyílászárók, egyéb faanyag</t>
  </si>
  <si>
    <t>kts</t>
  </si>
  <si>
    <t>21-011-12</t>
  </si>
  <si>
    <t>Munkahelyi depóniából építési törmelék konténerbe rakása,  kézi erővel, önálló munka esetén elszámolva, konténer szállítás nélkül</t>
  </si>
  <si>
    <t>22 Szivárgóépítés, alagcsövezés</t>
  </si>
  <si>
    <t>22-003-2.3-0112410</t>
  </si>
  <si>
    <t>Folyóka építése előre elkészített ágyazatra, csömöszölt betonból C12/15 - XN(H) kissé képlékeny kavicsbeton keverék CEM 32,5 pc. Dmax = 24 mm, m = 6,8 finomsági modulussal</t>
  </si>
  <si>
    <t>31 Helyszíni beton és vasbeton munka</t>
  </si>
  <si>
    <t>31-000-8.2.3</t>
  </si>
  <si>
    <t>Sík vagy bordás vasbeton lemez bontása, 12 cm vastagság felett, C25/30 betonminőség felett</t>
  </si>
  <si>
    <t>31-000-12.3</t>
  </si>
  <si>
    <t>Födémfeltöltések bontása, nehéz feltöltések bontása homokból, kavicsból,  testsűrűség 1500 kg/m³ felett (pinceszinti aljzat rétegei)</t>
  </si>
  <si>
    <t>31-000-13.2</t>
  </si>
  <si>
    <t>Beton aljzatok, járdák bontása 10 cm vastagságig, kavicsbetonból, salakbetonból</t>
  </si>
  <si>
    <t>31-001-1.2.1-0220955</t>
  </si>
  <si>
    <t>Betonacél helyszíni szerelése  függőleges vagy vízszintes tartószerkezetbe, bordás betonacélból, 4-10 mm átmérő között FERALPI hidegen húzott bordás betonacél, 6 m-es szálban, BHB55.50  8 mm</t>
  </si>
  <si>
    <t>t</t>
  </si>
  <si>
    <t>31-002-1.1.2-0310144</t>
  </si>
  <si>
    <t>Melegen hengerelt acélgerendák elhelyezése csomóponti kötés nélkül, vízszintes tartószerkezetbe, betonacél szerelés előtt kézi erővel, "I" - szelvényű idomacélból, 2xI200 acélgerenda beépítése</t>
  </si>
  <si>
    <t>m</t>
  </si>
  <si>
    <t>31-021-2.1.1-0230110</t>
  </si>
  <si>
    <t>Vasbeton koszorú készítése, X0v(H), XC1, XC2, XC3 környezeti osztályú, kissé képlékeny vagy képlékeny konzisztenciájú betonból, kézi bedolgozással, vibrátoros tömörítéssel, 400 cm² keresztmetszetig C20/25 - X0v(H) kissé képlékeny kavicsbeton keverék CEM</t>
  </si>
  <si>
    <t>52,5 pc. Dmax = 16 mm, m = 6,3 finomsági modulussal</t>
  </si>
  <si>
    <t>31-021-10.11.1.1-0230110</t>
  </si>
  <si>
    <t>Lépcső készítése vasbetonból, X0v(H), XC1, XC2, XC3 környezeti osztályú, kissé képlékeny vagy képlékeny konzisztenciájú betonból, helyszíni keveréssel, kézi bedolgozással és vibrátoros tömörítéssel C20/25 - X0v(H) kissé képlékeny kavicsbeton keverék CEM</t>
  </si>
  <si>
    <t>31-030-11.1.1.1-0121110</t>
  </si>
  <si>
    <t>Beton aljzat készítése helyszínen kevert betonból, kézi továbbítással és bedolgozással, merev aljzatra, tartószerkezetre léccel lehúzva, kavicsbetonból, C 8/10 - C 16/20 kissé képlékeny konzisztenciájú betonból, 6 cm vastagságig C16/20 - X0b(H) kissé</t>
  </si>
  <si>
    <t>képlékeny kavicsbeton keverék CEM 42,5 pc. Dmax = 16 mm, m = 6,4 finomsági modulussal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</si>
  <si>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</si>
  <si>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</si>
  <si>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31-032-1.5-0110480</t>
  </si>
  <si>
    <t>Felület-előkészítés dilatációs sáv kialakítása falak és egyéb felmenő szerkezetek mentén, az esztrichréteg készítését megelőzően, 0,5 -1,5 cm szélességben</t>
  </si>
  <si>
    <t>31-090-2.5-0130710</t>
  </si>
  <si>
    <t>Betonaljzatok és betonanyagú burkolatok foltszerű felvésése, javítása, aljzatbeton javítása kavicsbetonból 6 cm vastagságban, vassimítóval simítva C20/25 - X0b(H) kissé képlékeny kavicsbeton keverék CEM 52,5 pc. Dmax = 32 mm, m = 7,1 finomsági modulussal</t>
  </si>
  <si>
    <t>épületgépszeti munkáknál (Előirányzat)</t>
  </si>
  <si>
    <t>32 Előregyártott épületszerkezeti elem elhelyezése és szerelése</t>
  </si>
  <si>
    <t>32-002-1.1.1-0120011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</si>
  <si>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</si>
  <si>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POROTHERM A-10 kerámia burkolatú nyílásáthidaló, 1,25 m</t>
  </si>
  <si>
    <t>33 Falazás és egyéb kőművesmunka</t>
  </si>
  <si>
    <t>33-000-31.1.1</t>
  </si>
  <si>
    <t>Nyílásbontás, égetett-agyag kerámia teherhordó, tömör téglafalban</t>
  </si>
  <si>
    <t>33-000-32.1</t>
  </si>
  <si>
    <t>Nyílásbontás, bármilyen égetett kerámia válaszfalban, 12 cm vastagságig</t>
  </si>
  <si>
    <t>33-001-1.1.2.3.1.2.1-0127465</t>
  </si>
  <si>
    <t>Teherhordó és kitöltő falazat készítése, égetett agyag-kerámia termékekből, nútféderes elemekből, 300 mm falvastagságban, 300x250x240 vagy 300×250×238 mm-es méretű kézi falazóblokkból, falazó, cementes mészhabarcsba falazva POROTHERM 30 N+F nútféderes</t>
  </si>
  <si>
    <t>kézi falazóblokk, 300x250x238 mm, M 1 (Hf10-mc) falazó, cementes mészhabarcs</t>
  </si>
  <si>
    <t>33-012-1.2.1.1.1.2-0110671</t>
  </si>
  <si>
    <t>Előfalazatok, belsőépítészeti vagy épületgépészeti takarások készítése, pórusbeton termékekből, normál elemekből, 50 mm falvastagságban, 600×200×50 mm-es elemekkel, vékonyágyazatú falazóhabarcsba falazva (fugavastagság 2,5 mm) Ytong Pef-5 jelű, 600x200x50</t>
  </si>
  <si>
    <t>mm méretű elemekből, vékonyágyazatú falazóhabarcsba, szürke zuhanyzó falak</t>
  </si>
  <si>
    <t>33-063-21.1.2</t>
  </si>
  <si>
    <t>Fészekvésés, téglafalban, utólagos nyíláskiváltásnál kiváltó acélgerendák részére</t>
  </si>
  <si>
    <t>33-091-1.1.1-1110002</t>
  </si>
  <si>
    <t>Teherhordó és kitöltő falazat, égetett agyag-kerámia termékekből, nyílásbefalazás, nyílásszűkítés vagy kisebb falpótlások, 250 mm és ennél vastagabb falban csorbázatvéséssel, nyílásbefalazás, nyílásszűkítés vagy kisebb falpótlások, Kisméretű tömör tégla</t>
  </si>
  <si>
    <t>250x120x65 mm I.o. Hf5-mc, falazó, cementes mészhabarcs</t>
  </si>
  <si>
    <t>33-091-3.1</t>
  </si>
  <si>
    <t>Teherhordó és kitöltő falazat, égetett agyag-kerámia termékekből, acélgerendák kiékelése, kisméretű téglával</t>
  </si>
  <si>
    <t>33-091-8.1.1-1110002</t>
  </si>
  <si>
    <t>Teherhordó és kitöltő falazat, égetett agyag-kerámia termékekből, kifalazások egymás mellé helyezett kiváltó acélgerendák közeinek kifalazása, kisméretű téglával Kisméretű tömör tégla 250x120x65 mm I.o. Hf5-mc, falazó, cementes mészhabarcs</t>
  </si>
  <si>
    <t>33-091-8.2.1-1110002</t>
  </si>
  <si>
    <t>Teherhordó és kitöltő falazat, égetett agyag-kerámia termékekből, kifalazások kiváltó acélgerendák homlokzati gerinceinek kifalazása, kisméretű téglával Kisméretű tömör tégla 250x120x65 mm I.o. Hf5-mc, falazó, cementes mészhabarcs</t>
  </si>
  <si>
    <t>33-091-11.3.1-2130101</t>
  </si>
  <si>
    <t>Válaszfal, égetett agyag-kerámia termékekből, erősítő pillérrel vagy erősítő pillér nélkül falazva, nyílásbefalazás, nyílásszűkítés vagy kisebb falpótlások, 10 cm vastagsággal, válaszfallapból falazó, cementes mészhabarcsból falazva Válaszfaltégla</t>
  </si>
  <si>
    <t>400x200x100 mm I.o. M 1 (Hf10-mc) falazó, cementes mészhabarcs</t>
  </si>
  <si>
    <t>35 Ácsmunka</t>
  </si>
  <si>
    <t>35-000-1.1</t>
  </si>
  <si>
    <t>Fa tetőszerkezet bontása 0,036 m³/m² famennyiségig tetőkiemelések ill. csatlakozó tető helyén</t>
  </si>
  <si>
    <t>35-000-2.1</t>
  </si>
  <si>
    <t>Tetőlécezés bontása bármely egyszeres hornyolt cserépfedés alatt</t>
  </si>
  <si>
    <t>35-000-4</t>
  </si>
  <si>
    <t>Tetődeszkázat bontása</t>
  </si>
  <si>
    <t>35-002-4.1-0994064</t>
  </si>
  <si>
    <t>Páraáteresztő, vízzáró alátétfólia, alátétfedés, vagy alátétszigetelés terítése 15 cm-es átfedéssel (ellenléc külön tételben számolandó) öntapadó ragasztócsíkkal rögzítve TERRÁN MediFol TOP 270 páraáteresztő alátétfedés öntapadó  ragasztócsíkkal, 270</t>
  </si>
  <si>
    <t>g/m², sd=0,02 m</t>
  </si>
  <si>
    <t>35-003-1.1-0410024</t>
  </si>
  <si>
    <t>Tetőlécezés hornyolt cserépfedés alá Fenyő tetőléc 3-6,5 m 25x50 mm</t>
  </si>
  <si>
    <t>35-003-1.6</t>
  </si>
  <si>
    <t>Tetőlécezés tetőfelület ellenlécezésének elkészítése 6 cm magas ellenléc</t>
  </si>
  <si>
    <t>35-003-1.6-0000001</t>
  </si>
  <si>
    <t>Tetőlécezés tetőfelület ellenlécezésének elkészítése 5 cm magas ellenléc</t>
  </si>
  <si>
    <t>35-003-3-0410051</t>
  </si>
  <si>
    <t>Gerincléc elhelyezése gerincléctartóra, taréjgerinc- és élgerincképzésnél Tetőléc 2-6.5 m hosszú 30/32x48/50 mm</t>
  </si>
  <si>
    <t>35-004-1.3</t>
  </si>
  <si>
    <t>Deszkázás ereszdeszkázás gyalult, hornyolt deszkával, hajópadlóval meglévő bontott ereszdeszkából 50% anyagpótlással</t>
  </si>
  <si>
    <t>35-004-1.4</t>
  </si>
  <si>
    <t>Deszkázás homlokdeszka gyalulva, 30 cm szélességig</t>
  </si>
  <si>
    <t>35-011-1.2.1-0251508</t>
  </si>
  <si>
    <t>Faanyag gomba és rovarkártevő elleni megszüntető védelme mázolási technológiával felhordott anyaggal PANNON-PROTECT DIFFUSIT IC-B gomba-, rovarkárt megszüntető faanyagvédő szer, színtelen faanyag előzetes megtisztításával, szükséges bárdolással</t>
  </si>
  <si>
    <t>(tetőfelületre vetítve)</t>
  </si>
  <si>
    <t>35-080-4.2-0310010</t>
  </si>
  <si>
    <t>Szelemen, szarufa, lécezés cseréje; Lucfenyő fűrészelt gerenda  (Előirányzat)</t>
  </si>
  <si>
    <t>fam3</t>
  </si>
  <si>
    <t>39 Szárazépítés</t>
  </si>
  <si>
    <t>39-000-2</t>
  </si>
  <si>
    <t>Tetőtéri álmennyezetek bontása</t>
  </si>
  <si>
    <t>39-001-1.1.1.2-0213001</t>
  </si>
  <si>
    <t>CW fém vázszerkezetre szerelt válaszfal hőszigeteléssel, csavarfejek és illesztések glettelve (Q2), 2 x 1 rtg. normál, 12,5 mm vtg. gipszkarton borítással, egyszeres, CW 75-06 mm vtg. tartóvázzal GKB normál gipszkarton lap, 12,5 mm-es, ásványi szálas</t>
  </si>
  <si>
    <t>hőszigetelés</t>
  </si>
  <si>
    <t>39-001-1.1.1.2-0213010</t>
  </si>
  <si>
    <t>CW fém vázszerkezetre szerelt válaszfal hőszigeteléssel, csavarfejek és illesztések glettelve (Q2), 1 rtg. normál + 1 rtg impregnált 12,5 mm vtg. gipszkarton borítással, egyszeres, CW 75-06 mm vtg. tartóvázzal GKB normál + GKBI impregnált gipszkarton lap,</t>
  </si>
  <si>
    <t>12,5 mm-es, ásványi szálas hőszigetelés</t>
  </si>
  <si>
    <t>39-001-21.1.2-0213011</t>
  </si>
  <si>
    <t>CW fém vázszerkezetre szerelt válaszfal 2 x 1 rtg. impregnált, 12,5 mm vtg. gipszkarton borítással, hőszigeteléssel, csavarfejek és illesztések glettelve (Q2), egyszeres, CW 75-06 mm vtg. tartóvázzal GKBI impregnált gipszkarton lap, 12,5 mm-es (7225),</t>
  </si>
  <si>
    <t>ásványi szálas hőszigetelés</t>
  </si>
  <si>
    <t>12,5 mm HRAK 1250/2000 Cikksz: 32307120</t>
  </si>
  <si>
    <t>41 Tetőfedés</t>
  </si>
  <si>
    <t>41-000-4</t>
  </si>
  <si>
    <t>Cserépfedés bontása (bármely rendszerű) óvatos bontás, újra felhasználás cáljából</t>
  </si>
  <si>
    <t>41-003-101.1.1.3-0115288</t>
  </si>
  <si>
    <t>Egyszeres fedés sajtolt égetett agyag tetőcserepekkel, rögzítés nélkül, 36-40° tetőhajlásszög között meglévő bontott cserép felhasználásával 15% anyagpótlással</t>
  </si>
  <si>
    <t>41-003-119.4-0115305</t>
  </si>
  <si>
    <t>Sajtolt égetett agyag tetőcserepeknél taréjgerinc készítése gerinccseréppel, gerinccserép-rögzítővel, fésűs gerincelemmel, gerincszellőző-szalaggal (zárócserép alkalmazása szükséges) vagy kúpalátéttel TONDACH Sajtolt sima XXL gerinccserép</t>
  </si>
  <si>
    <t>gerincrögzítővel, kerámia, 46x25/21,5 cm, téglavörös meglévő kúpcseréppel</t>
  </si>
  <si>
    <t>41-003-119.21.1-0114905</t>
  </si>
  <si>
    <t>Sajtolt égetett agyag tetőcserepeknél kiszellőztetés, szellőzőcserép elhelyezése tetőfelületen TONDACH Csárdás (Békéscsabai) kerámia szellőzőcserép, 25,5x40 cm, terrakotta</t>
  </si>
  <si>
    <t>41-003-119.21.3-0194064</t>
  </si>
  <si>
    <t>Sajtolt égetett agyag tetőcserepeknél kiszellőztetés, műanyag fésűs szellőzőelem, fésűselem vagy szellőzőszalag elhelyezése eresznél TONDACH eresz szellőzőelem fésű nélkül, fekete</t>
  </si>
  <si>
    <t>41-003-119.31.3-0194052</t>
  </si>
  <si>
    <t>Sajtolt égetett agyag tetőcserepeknél hófogók elhelyezése, TONDACH fém hófogó</t>
  </si>
  <si>
    <t>42 Hideg- és melegburkolatok készítése, aljzat előkészítés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</si>
  <si>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</si>
  <si>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</si>
  <si>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</si>
  <si>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</si>
  <si>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</si>
  <si>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</si>
  <si>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42-000-3.2.2</t>
  </si>
  <si>
    <t>Fa-, hézagmentes műanyag- és szőnyegburkolatok bontása, csaphornyos vagy mozaikparketta, 22 mm vastag aljzatbetonra ragasztva</t>
  </si>
  <si>
    <t>43 Bádogozás</t>
  </si>
  <si>
    <t>43-000-1</t>
  </si>
  <si>
    <t>Függőereszcsatorna bontása, 50 cm kiterített szélességig</t>
  </si>
  <si>
    <t>43-000-5</t>
  </si>
  <si>
    <t>Lefolyó csatorna bontása 50 cm kiterített szélességig</t>
  </si>
  <si>
    <t>43-000-7</t>
  </si>
  <si>
    <t>Szegélyek, párkány könyöklő bontása, 100 cm kiterített szélességig</t>
  </si>
  <si>
    <t>43-002-3.5-0149543</t>
  </si>
  <si>
    <t>Függőereszcsatorna szerelése, négyszögszelvényű, bármilyen kiterített szélességben, alumínium lemezből PREFA négyszögszelvényű ereszcsatorna 33-as bevonatos alumínium standard színekben, 0,7mm/6m</t>
  </si>
  <si>
    <t>43-002-13.2-0149683</t>
  </si>
  <si>
    <t>Lefolyócső szerelése négyszög keresztmetszettel, bármilyen kiterített szélességgel, alumíniumból PREFA szögletes lefolyócső 100x100 mm 3000 mm hosszú standard színekben rejtett rögzítéssel</t>
  </si>
  <si>
    <t>43-003-2.4.1-0149643</t>
  </si>
  <si>
    <t>Oromszegély szerelése, bevonatos alumínium lemezből, 33 cm kiterített szélességig Oromszegély PREFALZ alumínium szalagból sima felülettel, 0,7 mm vtg., Ksz: 33 cm</t>
  </si>
  <si>
    <t>43-003-4.1.6.1-0149641</t>
  </si>
  <si>
    <t>Falszegély szerelése keményhéjalású tetőhöz, bevonatos alumínium vagy ólomlemezből, 33 cm kiterített szélességig Falszegély PREFALZ alumínium szalagból sima felülettel, 0,7 mm vtg., Ksz: 25 cm</t>
  </si>
  <si>
    <t>44 Fa- és műanyag szerkezet elhelyezése</t>
  </si>
  <si>
    <t>44-000-1.1</t>
  </si>
  <si>
    <t>Fa vagy műanyag nyílászáró szerkezetek bontása, ajtó, ablak vagy kapu, 2,00 m²-ig</t>
  </si>
  <si>
    <t>m²</t>
  </si>
  <si>
    <t>44-000-1.2</t>
  </si>
  <si>
    <t>Fa vagy műanyag nyílászáró szerkezetek bontása, ajtó, ablak vagy kapu, 2,01-4,00 m² között</t>
  </si>
  <si>
    <t>44-007-1.1.1.2.1-0158308</t>
  </si>
  <si>
    <t>Fa tetőtéri ablak, válogatott fenyőből, rétegragasztott tokkal, szárnnyal, középső tengely körül felső vagy alsó kilinccsel nyíló, 15° és 90° közötti hajlásszögű tetőbe, beépített résszellőzővel vagy szellőzőnyílással, alumínium külső borítással, több</t>
  </si>
  <si>
    <t>lakkréteggel felületkezelve, elektromos működtetési lehetőséggel, kívül edzett üveg, 1 m² alatt VELUX GZL ablak alsó kilinccsel, edzett üveggel, fa, méret: 78x98 cm; anyaga: vetemedésmentes, rétegragasztott fenyő, két rétegben lakkozva; működtetés: alsó</t>
  </si>
  <si>
    <t>kilinccsel, több ponton záródó zárszerkezettel, billenő, középső vízszintes tengelye mentén teljesen átfordítható ablakszárny; zárt állapotban is szellőztethető, a beépített kétfokozatú résszellőzőben por- és rovarszűrő betét; edzett üveg (Ug=1,0 W/m2K,</t>
  </si>
  <si>
    <t>Uw=1,3 W/m2K, g=0,46, légzárás 3. osztály); felhasználható: 15°-90° hajlásszögű tetőben; beépítési magasság: 130-150 cm; Termékkód: GZL MK04 1051B</t>
  </si>
  <si>
    <t>44-007-11.2-0146784</t>
  </si>
  <si>
    <t>Beépítőtermék minden ablakmérethez, hőszigetelő keretből, alátétfóliából, vízelvezető csatornából álló csomag hőhidak megakadályozására, ablak és tető csatlakozásánál,15° és 90° hajlásszögű tetőbe építhető VELUX BDX beépítő készlet (hőszig. keret,</t>
  </si>
  <si>
    <t>alátétfólia, vízelv. csat.), extra hőszigetelés és hőhídvédelem, minden ablakmérethez; 15°-90° hajlásszögű tetőkhöz, ahol a szarufa és a tetőtéri ablak tokja közötti távolság mindkét oldalon min. 2cm; Termékkód: BDX XXXX 2000</t>
  </si>
  <si>
    <t>44-011-1.1.1-0168493</t>
  </si>
  <si>
    <t>Műanyag kültéri nyílászárók elhelyezése előre kihagyott falnyílásba, hőszigetelt, fokozott légzárású bejárati ajtó, tömítés nélkül (szerelvényezve, finom beállítással), 5,01-10,00 m kerület között Befelé nyíló asszimetrikus kétszárnyú  ajtó mérete:</t>
  </si>
  <si>
    <t>136x238 cm bukó-nyíló/bukó-nyíló tokosztós AJ05 jelű</t>
  </si>
  <si>
    <t>44-011-1.1.1-0168494</t>
  </si>
  <si>
    <t>Műanyag kültéri nyílászárók elhelyezése előre kihagyott falnyílásba, hőszigetelt, fokozott légzárású bejárati ajtó, tömítés nélkül (szerelvényezve, finom beállítással), 5,01-10,00 m kerület között Befelé nyíló   ajtó mérete: 80x238 cm bukó-nyíló AJ06 jelű</t>
  </si>
  <si>
    <t>44-011-1.1.1-0168496</t>
  </si>
  <si>
    <t>Műanyag kültéri nyílászárók elhelyezése előre kihagyott falnyílásba, hőszigetelt, fokozott légzárású bejárati ajtó, tömítés nélkül (szerelvényezve, finom beállítással), kifelé nyíló  ajtó,  mérete: 105x210 cm nyíló AJ08 jelű</t>
  </si>
  <si>
    <t>44-012-1.1.1.1-0000001</t>
  </si>
  <si>
    <t>Műanyag kültéri nyílászárók, hőszigetelt, fokozott légzárású ablak elhelyezése előre kihagyott falnyílásba, tömítés nélkül (szerelvényezve, finombeállítással), 4,00 m kerületig, egyszárnyú bukó-nyíló 90x90 cm AB09 jelű</t>
  </si>
  <si>
    <t>44-012-1.1.1.1-0000002</t>
  </si>
  <si>
    <t>Műanyag kültéri nyílászárók, hőszigetelt, fokozott légzárású ablak elhelyezése előre kihagyott falnyílásba, tömítés nélkül (szerelvényezve, finombeállítással), 4,00 m kerületig, egyszárnyú bukó-nyíló 90x60 cm AB14 jelű</t>
  </si>
  <si>
    <t>44-012-1.1.2.1.6</t>
  </si>
  <si>
    <t>Műanyag kültéri nyílászárók, hőszigetelt, fokozott légzárású ablak elhelyezése előre kihagyott falnyílásba, tömítés nélkül (szerelvényezve, finombeállítással), 4,00 m kerület felett egyszárnyú, fbukó-nyíló 95x238 cm AB07 jelű</t>
  </si>
  <si>
    <t>44-012-1.1.2.1.6-0000001</t>
  </si>
  <si>
    <t>Műanyag kültéri nyílászárók, hőszigetelt, fokozott légzárású ablak elhelyezése előre kihagyott falnyílásba, tömítés nélkül (szerelvényezve, finombeállítással), 4,00 m kerület felett egyszárnyú, fix  80x238 cm AB16 jelű</t>
  </si>
  <si>
    <t>44-012-1.1.2.1.6-0000003</t>
  </si>
  <si>
    <t>Műanyag kültéri nyílászárók, hőszigetelt, fokozott légzárású ablak elhelyezése előre kihagyott falnyílásba, tömítés nélkül (szerelvényezve, finombeállítással), 4,00 m kerület felett egyszárnyú, bukó-nyíló 85x160 cm AB08 jelű</t>
  </si>
  <si>
    <t>45 Fém nyílászáró és épületlakatos-szerkezet elhelyezése</t>
  </si>
  <si>
    <t>45-000-1.1.3</t>
  </si>
  <si>
    <t>Fém nyílászáró szerkezetek bontása, ajtó, ablak, kapu, 2,01 m² felület felett</t>
  </si>
  <si>
    <t>45-000-2.1</t>
  </si>
  <si>
    <t>Rácsok, korlátok, kerítések bontása, idomacél rács vagy korlát</t>
  </si>
  <si>
    <t>45-000-3.3</t>
  </si>
  <si>
    <t>Egyéb épületlakatos szerkezetek bontása, acél szerkezető lépcső bontása</t>
  </si>
  <si>
    <t>48 Szigetelés</t>
  </si>
  <si>
    <t>48-002-1.1.1.1.1-0413081</t>
  </si>
  <si>
    <t>Talajnedvesség elleni szigetelés; Bitumenes lemez szigetelés aljzatának kellősítése, egy rétegben, vízszintes felületen, oldószeres hideg bitumenmázzal (száraz felületen) EUROSZIG VIABIT Primer 20 l (0,2-0,35 l/m²) bitumenes alapozó</t>
  </si>
  <si>
    <t>48-002-1.1.1.2.1-0413081</t>
  </si>
  <si>
    <t>Talajnedvesség elleni szigetelés; Bitumenes lemez szigetelés aljzatának kellősítése, egy rétegben, függőleges felületen, oldószeres hideg bitumenmázzal (száraz felületen) EUROSZIG VIABIT Primer 20 l (0,2-0,35 l/m²) bitumenes alapozó</t>
  </si>
  <si>
    <t>48-002-1.3.1.2-0415106</t>
  </si>
  <si>
    <t>Talajnedvesség elleni szigetelés; Padlószigetelés, egy rétegben, minimum 4,0 mm vastag elasztomerbitumenes (SBS modifikált vagy SBS/oxidált duo) lemezzel, aljzathoz foltonként vagy sávokban olvasztásos ragasztással, átlapolásoknál teljes felületű</t>
  </si>
  <si>
    <t>hegesztéssel fektetve ISO-LINE PES 4,5 ELAST poliészterfátyol hordozórétegű, 4 mm névleges vastagságú elsztomerbitumenes (SBS modifikált) lemez</t>
  </si>
  <si>
    <t>48-002-1.4.1.2-0415106</t>
  </si>
  <si>
    <t>Talajnedvesség elleni szigetelés; Lábazatszigetelés terepcsatlakozás felett 30 cm magasságig felvezetve, egy rétegben, minimum 4,0 mm vastag elasztomerbitumenes (SBS modifikált) lemezzel, az aljzathoz teljes felületű lángolvasztásos ragasztással, az</t>
  </si>
  <si>
    <t>átlapolásoknál teljes felületű hegesztéssel fektetve (rögzítés külön tételben) ISO-LINE PES 4,5 ELAST poliészterfátyol hordozórétegű, 4 mm névleges vastagságú elsztomerbitumenes (SBS modifikált) lemez</t>
  </si>
  <si>
    <t>62 Kőburkolat készítése</t>
  </si>
  <si>
    <t>62-001-4.2</t>
  </si>
  <si>
    <t>Terméskő, ciklopkő burkolat bontása, betonágyazattal</t>
  </si>
  <si>
    <t>Fejezet összesen:</t>
  </si>
  <si>
    <t>48-007-1.1.2-0092004</t>
  </si>
  <si>
    <t>Magastető hő- és hangszigetelése; Szaruzat közti szigetelés fa vagy fém fedélszék esetén  (rögzítés külön tételben), kőzetgyapot hőszigetelő lemezzel ROCKWOOL Deltarock szigetelő éklemez 150 mm</t>
  </si>
  <si>
    <t>48-007-1.2.2-0092035</t>
  </si>
  <si>
    <t>Magastető hő- és hangszigetelése; Szaruzat alatti szigetelés fa vagy fém fedélszék esetén (rögzítés külön tételben), kőzetgyapot hőszigetelő lemezzel ROCKWOOL Deltarock szigetelő éklemez 30 mm</t>
  </si>
  <si>
    <t>48-007-1.2.2-0092041</t>
  </si>
  <si>
    <t>Magastető hő- és hangszigetelése; Szaruzat alatti szigetelés fa vagy fém fedélszék esetén (rögzítés külön tételben), kőzetgyapot hőszigetelő lemezzel ROCKWOOL Deltarock szigetelő éklemez 60 mm</t>
  </si>
  <si>
    <t>39-003-6.1.3.2-0210202</t>
  </si>
  <si>
    <t>Tetőtéri borítás készítése, ferde vagy vízszintes kivitelben, szigetelés nélkül, csavarfejek és illesztések alapglettelve (Q2 minőségben), szarufákhoz rögzítve, fa lécvázra, 1 rtg. tűzgátló 12,5 mm vtg. gipszkarton lemezből KNAUF F 13 tűzgátló építőlemez,</t>
  </si>
  <si>
    <t>A épület elvégzett gépészeti vezetékek szerelése</t>
  </si>
  <si>
    <t>54-331-005-040-02-31632</t>
  </si>
  <si>
    <t>Víz és csatorna szerelés: _ Műanyag nyomócső földárokba szerelve, földmunka költsége nélkül, hegesztett kötésekkel, [PIPELIFE gyártmányú,] PE gáznyomócső, PE 100 anyagú, MSz EN</t>
  </si>
  <si>
    <t>1555 SDR 11 MOP=10 bar 32 x 3.0 mm [PE100G032X3EN200S]</t>
  </si>
  <si>
    <t>54-331-008-070-02-31632</t>
  </si>
  <si>
    <t>63 x 5.8 mm [100GSDR11063EN200S]</t>
  </si>
  <si>
    <t>21-315-002</t>
  </si>
  <si>
    <t>Munkaárok földkiemelése közművesített területen, kézi erővel, bármely konzisztenciájú, I-IV osztályú talajban, a kitermelt föld depóniába vagy járműre rakásával, dúcolás nélkül,</t>
  </si>
  <si>
    <t>2,0 m2 szelvényig III. osztályú talajban</t>
  </si>
  <si>
    <t>21-319-001</t>
  </si>
  <si>
    <t>Földvisszatöltés munkagödörbe, vagy munkaárokba, tömörítés nélkül, réteges elterítéssel, I-IV osztályú talajban, kézi erővel, az anyag súlypontja karoláson belül, a vezeték felett</t>
  </si>
  <si>
    <t>és mellett 50 cm vastagságig</t>
  </si>
  <si>
    <t>K-tétel</t>
  </si>
  <si>
    <t>Homokágy készítése jelződróttal, jelző szalaggal.</t>
  </si>
  <si>
    <t>81-514-052-161-43-31019</t>
  </si>
  <si>
    <t>Alumíniumbetétes, többrétegű, oxigéndiffúzió-mentes, magas hőmérségletnek ellenálló polietilén műanyag csővezeték, hideg- és melegvízes rendszerekhez, valamint radiátoros és</t>
  </si>
  <si>
    <t>padlófűtési rendszerekhez, a csővégek préskötéses vagy szorítógyűrűs kapcsolásával, szabadon, horonyba vagy padlócsatornába szerelve, szakaszos nyomáspróbával, (a szerelőkőműves</t>
  </si>
  <si>
    <t>munkák, csőidomok és csőtartók külön tételben történő elszámolásával), [Kelox ]PE-Xc/AL/PE-Xc típusú, szigetelve, 13 mm, tekercses kivitelben átm. 16x2 mm kék (50 m)</t>
  </si>
  <si>
    <t>[50-ISO13-16-BL]</t>
  </si>
  <si>
    <t>81-514-053-201-43-31019</t>
  </si>
  <si>
    <t>átm. 20x2 mm kék (50 m) [50-ISO13-20-BL]</t>
  </si>
  <si>
    <t>81-514-053-261-43-31019</t>
  </si>
  <si>
    <t>átm. 26x3 mm kék (50 m) [50-ISO13-26-BL]</t>
  </si>
  <si>
    <t>81-514-053-321-43-31019</t>
  </si>
  <si>
    <t>átm. 32x3 mm kék (25 m) [25-ISO13-32-BL]</t>
  </si>
  <si>
    <t>81-241-110-110-01-92011</t>
  </si>
  <si>
    <t>Tokos lefolyóvezeték műanyagból, gumigyűrűs kötésekkel, szakaszos tömörségi próbával, szabadon szerelve, csőidomokkal és csőtartókkal együtt. Anyaga: PVC-KG [PIPELIFE típusú,]</t>
  </si>
  <si>
    <t>átm.110 x 3,2 mm [KGEM110/1M-S]</t>
  </si>
  <si>
    <t>81-241-111-125-01-92011</t>
  </si>
  <si>
    <t>átm.125 x 3,2 mm [KGEM125/1M-S]</t>
  </si>
  <si>
    <t>81-231-104-032-01-91011</t>
  </si>
  <si>
    <t>Tokos lefolyóvezeték műanyagból, gumigyűrűs kötésekkel, szakaszos tömörségi próbával. Anyaga: PVC , MSZ 8000-4:1981 Nyomásfokozat: P1, [PIPELIFE típusú,] szabadon, horonyba vagy</t>
  </si>
  <si>
    <t>padlócsatornába szerelve, tartószerkezetekkel, műanyag csőidomokkal átm. 32 x 1,8 mm [KAEM032/1M]</t>
  </si>
  <si>
    <t>81-231-106-050-01-91011</t>
  </si>
  <si>
    <t>átm. 50 x 1,8 mm [KAEM050/1M]</t>
  </si>
  <si>
    <t>81-231-107-063-01-91011</t>
  </si>
  <si>
    <t>átm. 63 x 1,9 mm [KAEM063/1M]</t>
  </si>
  <si>
    <t>81-231-110-110-01-91011</t>
  </si>
  <si>
    <t>átm.110 x 2,2 mm [KAEM110/1M]</t>
  </si>
  <si>
    <t>munkák, csőidomok és csőtartók külön tételben történő elszámolásával), [Kelox ]PE-Xc/AL/PE-Xc típusú, szigetelve, Kelox/13 mm, tekercses kivitelben átm. 16x2 mm kék (50 m)</t>
  </si>
  <si>
    <t>átm. 40x3 mm kék (25 m) [25-ISO13-32-BL]</t>
  </si>
  <si>
    <t>B épület elvégzendő gépészeti szerelések</t>
  </si>
  <si>
    <t>Fűtés szerelés: _ Alumíniumbetétes, többrétegű, oxigéndiffúzió-mentes, magas hőmérségletnek ellenálló polietilén műanyag csővezeték, hideg- és melegvízes rendszerekhez, valamint</t>
  </si>
  <si>
    <t>radiátoros és padlófűtési rendszerekhez, a csővégek préskötéses vagy szorítógyűrűs kapcsolásával, szabadon, horonyba vagy padlócsatornába szerelve, szakaszos nyomáspróbával, (a</t>
  </si>
  <si>
    <t>szerelőkőműves munkák, csőidomok és csőtartók külön tételben történő elszámolásával), [Kelox ]PE-Xc/AL/PE-Xc típusú, szigetelve, Kelox/13 mm, tekercses kivitelben átm. 16x2 mm kék</t>
  </si>
  <si>
    <t>(50 m) [50-ISO13-16-BL]</t>
  </si>
  <si>
    <t>nettó össz.</t>
  </si>
  <si>
    <t>71 Elektromosenergia-ellátás, villanyszerelés</t>
  </si>
  <si>
    <t>Vezetékek, kábelek és szerelvények bontása; védőcső leszerelése műanyag csőből, falhoronyból</t>
  </si>
  <si>
    <t xml:space="preserve">m      </t>
  </si>
  <si>
    <t>Vezetékek, kábelek és szerelvények bontása; vörösréz vagy alumínium vezeték leszerelése védőcsőből kihúzva, 11-120 mm2</t>
  </si>
  <si>
    <t>Vezetékek, kábelek és szerelvények bontása; kapcsolók, csatlakozó aljzatok, falifoglalatok, csengők, reduktorok, erős- vagy gyengeáramú nyomók, termosztátok, lépcsőházi automaták, jelzők leszerelése</t>
  </si>
  <si>
    <t xml:space="preserve">db     </t>
  </si>
  <si>
    <t>Vezetékek, kábelek és szerelvények bontása; mindennemű fényforrás és lámpatest leszerelése</t>
  </si>
  <si>
    <t>Vezetékek, kábelek és szerelvények bontása; biztosító, elosztótáblák (tokozott is), jelzőberendezések leszerelése</t>
  </si>
  <si>
    <t>01 Falazás és egyéb kőművesmunka</t>
  </si>
  <si>
    <t>Faláttörés 30x30 cm méretig, téglafalban, 12,01-25 cm falvastagság között</t>
  </si>
  <si>
    <t>Födémáttörés 30x30 cm méretig, 30 cm födémvastagságig, vasbetonlemez födémben</t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</si>
  <si>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</si>
  <si>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t>Fészekfúrás elektromos dobozok részére, Tégla falazatban, O: 65 mm</t>
  </si>
  <si>
    <t>Fészekvésés, dobozok részére téglafalban, 100 x 100 mm-es, 50 mm mélységig</t>
  </si>
  <si>
    <t>Erősáramú nyomvonal betonfödémbe réselése MM falkábel számára, majd annak helyreállítása</t>
  </si>
  <si>
    <t>04 Elektromosenergia-ellátás, villanyszerelés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</si>
  <si>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 védőcső 16 mm, Kód: MU-III 16, vagy ezzel műszakilag egyenértékű.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</si>
  <si>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 védőcső 23 mm, Kód: MU-III 23, vagy ezzel műszakilag egyenértékű.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</si>
  <si>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 védőcső 36 mm, Kód: MU-III 36, vagy ezzel műszakilag egyenértékű.</t>
  </si>
  <si>
    <t>Merev, simafalú műanyag védőcső elhelyezése, elágazó dobozokkal, előre elkészített falhoronyba, vékonyfalú kivitelben, gyenge mechanikai igénybevételre, Névleges méret: 20-32 mm HYDRO-THERM Mü II. vékonyfalú védőcső, 25 mm, Kód: MU-II 25, vagy ezzel műszakilag egyenértékű.</t>
  </si>
  <si>
    <t>Elágazó doboz illetve szerelvénydoboz elhelyezése, süllyesztve, fészekvésés nélkül, Névleges méret: Ø68 mm-ig, 2xØ68 mm-ig vagy négyzetes kivitelben, 30-60 mm mélységig, max. négyes sorolásig HYDRO-THERM beltéri elágazó doboz, Müds 65 mm, Kód: 65-ALJ, vagy ezzel műszakilag egyenértékű.</t>
  </si>
  <si>
    <t>Elágazó doboz illetve szerelvénydoboz elhelyezése, süllyesztve, fészekvésés nélkül, Névleges méret: 70, 80, 100, 150, 200 mm 87, 107, 159, 240, 238 mm (70 - 300 mm) HYDRO-THERM beltéri elágazó doboz, Müdk 100 mm, Kód: 100-K, vagy ezzel műszakilag egyenértékű.</t>
  </si>
  <si>
    <t>Szerelvénydoboz elhelyezése hőszigetelésbe süllyesztve, Müds 65 mm</t>
  </si>
  <si>
    <t>Elágazó doboz elhelyezése, hőszigetelésbe süllyesztve, Müdn 100 mm</t>
  </si>
  <si>
    <t>03 Közműcsővezetékek és -szerelvények szerelése</t>
  </si>
  <si>
    <t xml:space="preserve">Név : Országos Lengyel Önkormányzat    </t>
  </si>
  <si>
    <t xml:space="preserve">                                       </t>
  </si>
  <si>
    <t xml:space="preserve">Cím : 1102 Budapest, Állomás u. 10.    </t>
  </si>
  <si>
    <t xml:space="preserve">A munka leírása: Balatonboglár         </t>
  </si>
  <si>
    <t xml:space="preserve">Tulipán u. 25. alatti üdülő épület                                            </t>
  </si>
  <si>
    <t xml:space="preserve">B' jelű épületrész szerkezeti (csökkentett) átalakítási munkái.                                       </t>
  </si>
  <si>
    <t xml:space="preserve">(II. ütem)                                                                    </t>
  </si>
  <si>
    <t xml:space="preserve">Készült:                 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</si>
  <si>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</si>
  <si>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</si>
  <si>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</si>
  <si>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</si>
  <si>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</si>
  <si>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építész munkák költségei</t>
  </si>
  <si>
    <t>2.elektromos munkák költségei</t>
  </si>
  <si>
    <t>4.1 ÁFA vetítési alap</t>
  </si>
  <si>
    <t>4.2 Áfa</t>
  </si>
  <si>
    <t>5.  A munka ára</t>
  </si>
  <si>
    <t>6. 10% tartalékkeret</t>
  </si>
  <si>
    <t>7. midösszesen</t>
  </si>
  <si>
    <t xml:space="preserve"> Kelt:      2019. június 13.          </t>
  </si>
  <si>
    <t>mindösszesen:</t>
  </si>
  <si>
    <t>3.gépész munkák költségei</t>
  </si>
  <si>
    <t>csak díjköltséget kérünk, az anyagot a megbízó biztosítja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</si>
</sst>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\ _F_t_-;\-* #,##0\ _F_t_-;_-* &quot;-&quot;??\ _F_t_-;_-@_-"/>
    <numFmt numFmtId="166" formatCode="_-* #,##0_-;\-* #,##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sz val="10"/>
      <color rgb="FFFF0000"/>
      <name val="Times New Roman CE"/>
      <charset val="238"/>
    </font>
    <font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165" fontId="3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  <xf numFmtId="0" fontId="7" fillId="0" borderId="0" xfId="0" applyFont="1"/>
    <xf numFmtId="0" fontId="8" fillId="0" borderId="2" xfId="0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right" vertical="top" wrapText="1"/>
    </xf>
    <xf numFmtId="164" fontId="6" fillId="0" borderId="0" xfId="1" applyFont="1"/>
    <xf numFmtId="0" fontId="11" fillId="0" borderId="0" xfId="0" applyFont="1" applyAlignment="1">
      <alignment vertical="top"/>
    </xf>
    <xf numFmtId="0" fontId="11" fillId="0" borderId="0" xfId="0" quotePrefix="1" applyFont="1" applyAlignment="1">
      <alignment vertical="top"/>
    </xf>
    <xf numFmtId="0" fontId="11" fillId="0" borderId="4" xfId="0" applyFont="1" applyBorder="1" applyAlignment="1">
      <alignment vertical="top"/>
    </xf>
    <xf numFmtId="0" fontId="11" fillId="0" borderId="4" xfId="0" applyFont="1" applyBorder="1" applyAlignment="1">
      <alignment horizontal="right" vertical="top"/>
    </xf>
    <xf numFmtId="165" fontId="11" fillId="0" borderId="0" xfId="1" applyNumberFormat="1" applyFont="1" applyAlignment="1">
      <alignment vertical="top"/>
    </xf>
    <xf numFmtId="10" fontId="11" fillId="0" borderId="4" xfId="0" applyNumberFormat="1" applyFont="1" applyBorder="1" applyAlignment="1">
      <alignment vertical="top"/>
    </xf>
    <xf numFmtId="165" fontId="11" fillId="0" borderId="1" xfId="1" applyNumberFormat="1" applyFont="1" applyBorder="1" applyAlignment="1">
      <alignment horizontal="center" vertical="top"/>
    </xf>
    <xf numFmtId="0" fontId="12" fillId="0" borderId="0" xfId="0" applyFont="1" applyAlignment="1">
      <alignment vertical="top"/>
    </xf>
    <xf numFmtId="165" fontId="12" fillId="0" borderId="1" xfId="1" applyNumberFormat="1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166" fontId="2" fillId="0" borderId="1" xfId="1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right" vertical="center" textRotation="90" wrapText="1"/>
    </xf>
    <xf numFmtId="0" fontId="2" fillId="0" borderId="0" xfId="0" applyFont="1" applyAlignment="1">
      <alignment vertical="top" wrapText="1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165" fontId="11" fillId="0" borderId="5" xfId="1" applyNumberFormat="1" applyFont="1" applyBorder="1" applyAlignment="1">
      <alignment horizontal="center" vertical="center"/>
    </xf>
    <xf numFmtId="165" fontId="11" fillId="0" borderId="4" xfId="1" applyNumberFormat="1" applyFont="1" applyBorder="1" applyAlignment="1">
      <alignment horizontal="center" vertical="top"/>
    </xf>
    <xf numFmtId="165" fontId="11" fillId="0" borderId="1" xfId="1" applyNumberFormat="1" applyFont="1" applyBorder="1" applyAlignment="1">
      <alignment horizontal="center"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5"/>
  <sheetViews>
    <sheetView tabSelected="1" workbookViewId="0">
      <selection activeCell="B3" sqref="B3"/>
    </sheetView>
  </sheetViews>
  <sheetFormatPr defaultRowHeight="12.75" x14ac:dyDescent="0.25"/>
  <cols>
    <col min="1" max="1" width="4.28515625" style="10" customWidth="1"/>
    <col min="2" max="2" width="9.28515625" style="6" customWidth="1"/>
    <col min="3" max="3" width="32.7109375" style="6" customWidth="1"/>
    <col min="4" max="4" width="6.7109375" style="7" customWidth="1"/>
    <col min="5" max="5" width="6.7109375" style="6" customWidth="1"/>
    <col min="6" max="7" width="8.28515625" style="7" customWidth="1"/>
    <col min="8" max="8" width="11.140625" style="7" customWidth="1"/>
    <col min="9" max="9" width="11.7109375" style="7" customWidth="1"/>
    <col min="10" max="10" width="15.7109375" style="6" customWidth="1"/>
    <col min="11" max="256" width="9.140625" style="6"/>
    <col min="257" max="257" width="4.28515625" style="6" customWidth="1"/>
    <col min="258" max="258" width="9.28515625" style="6" customWidth="1"/>
    <col min="259" max="259" width="32.7109375" style="6" customWidth="1"/>
    <col min="260" max="261" width="6.7109375" style="6" customWidth="1"/>
    <col min="262" max="263" width="8.28515625" style="6" customWidth="1"/>
    <col min="264" max="265" width="11.140625" style="6" customWidth="1"/>
    <col min="266" max="266" width="15.7109375" style="6" customWidth="1"/>
    <col min="267" max="512" width="9.140625" style="6"/>
    <col min="513" max="513" width="4.28515625" style="6" customWidth="1"/>
    <col min="514" max="514" width="9.28515625" style="6" customWidth="1"/>
    <col min="515" max="515" width="32.7109375" style="6" customWidth="1"/>
    <col min="516" max="517" width="6.7109375" style="6" customWidth="1"/>
    <col min="518" max="519" width="8.28515625" style="6" customWidth="1"/>
    <col min="520" max="521" width="11.140625" style="6" customWidth="1"/>
    <col min="522" max="522" width="15.7109375" style="6" customWidth="1"/>
    <col min="523" max="768" width="9.140625" style="6"/>
    <col min="769" max="769" width="4.28515625" style="6" customWidth="1"/>
    <col min="770" max="770" width="9.28515625" style="6" customWidth="1"/>
    <col min="771" max="771" width="32.7109375" style="6" customWidth="1"/>
    <col min="772" max="773" width="6.7109375" style="6" customWidth="1"/>
    <col min="774" max="775" width="8.28515625" style="6" customWidth="1"/>
    <col min="776" max="777" width="11.140625" style="6" customWidth="1"/>
    <col min="778" max="778" width="15.7109375" style="6" customWidth="1"/>
    <col min="779" max="1024" width="9.140625" style="6"/>
    <col min="1025" max="1025" width="4.28515625" style="6" customWidth="1"/>
    <col min="1026" max="1026" width="9.28515625" style="6" customWidth="1"/>
    <col min="1027" max="1027" width="32.7109375" style="6" customWidth="1"/>
    <col min="1028" max="1029" width="6.7109375" style="6" customWidth="1"/>
    <col min="1030" max="1031" width="8.28515625" style="6" customWidth="1"/>
    <col min="1032" max="1033" width="11.140625" style="6" customWidth="1"/>
    <col min="1034" max="1034" width="15.7109375" style="6" customWidth="1"/>
    <col min="1035" max="1280" width="9.140625" style="6"/>
    <col min="1281" max="1281" width="4.28515625" style="6" customWidth="1"/>
    <col min="1282" max="1282" width="9.28515625" style="6" customWidth="1"/>
    <col min="1283" max="1283" width="32.7109375" style="6" customWidth="1"/>
    <col min="1284" max="1285" width="6.7109375" style="6" customWidth="1"/>
    <col min="1286" max="1287" width="8.28515625" style="6" customWidth="1"/>
    <col min="1288" max="1289" width="11.140625" style="6" customWidth="1"/>
    <col min="1290" max="1290" width="15.7109375" style="6" customWidth="1"/>
    <col min="1291" max="1536" width="9.140625" style="6"/>
    <col min="1537" max="1537" width="4.28515625" style="6" customWidth="1"/>
    <col min="1538" max="1538" width="9.28515625" style="6" customWidth="1"/>
    <col min="1539" max="1539" width="32.7109375" style="6" customWidth="1"/>
    <col min="1540" max="1541" width="6.7109375" style="6" customWidth="1"/>
    <col min="1542" max="1543" width="8.28515625" style="6" customWidth="1"/>
    <col min="1544" max="1545" width="11.140625" style="6" customWidth="1"/>
    <col min="1546" max="1546" width="15.7109375" style="6" customWidth="1"/>
    <col min="1547" max="1792" width="9.140625" style="6"/>
    <col min="1793" max="1793" width="4.28515625" style="6" customWidth="1"/>
    <col min="1794" max="1794" width="9.28515625" style="6" customWidth="1"/>
    <col min="1795" max="1795" width="32.7109375" style="6" customWidth="1"/>
    <col min="1796" max="1797" width="6.7109375" style="6" customWidth="1"/>
    <col min="1798" max="1799" width="8.28515625" style="6" customWidth="1"/>
    <col min="1800" max="1801" width="11.140625" style="6" customWidth="1"/>
    <col min="1802" max="1802" width="15.7109375" style="6" customWidth="1"/>
    <col min="1803" max="2048" width="9.140625" style="6"/>
    <col min="2049" max="2049" width="4.28515625" style="6" customWidth="1"/>
    <col min="2050" max="2050" width="9.28515625" style="6" customWidth="1"/>
    <col min="2051" max="2051" width="32.7109375" style="6" customWidth="1"/>
    <col min="2052" max="2053" width="6.7109375" style="6" customWidth="1"/>
    <col min="2054" max="2055" width="8.28515625" style="6" customWidth="1"/>
    <col min="2056" max="2057" width="11.140625" style="6" customWidth="1"/>
    <col min="2058" max="2058" width="15.7109375" style="6" customWidth="1"/>
    <col min="2059" max="2304" width="9.140625" style="6"/>
    <col min="2305" max="2305" width="4.28515625" style="6" customWidth="1"/>
    <col min="2306" max="2306" width="9.28515625" style="6" customWidth="1"/>
    <col min="2307" max="2307" width="32.7109375" style="6" customWidth="1"/>
    <col min="2308" max="2309" width="6.7109375" style="6" customWidth="1"/>
    <col min="2310" max="2311" width="8.28515625" style="6" customWidth="1"/>
    <col min="2312" max="2313" width="11.140625" style="6" customWidth="1"/>
    <col min="2314" max="2314" width="15.7109375" style="6" customWidth="1"/>
    <col min="2315" max="2560" width="9.140625" style="6"/>
    <col min="2561" max="2561" width="4.28515625" style="6" customWidth="1"/>
    <col min="2562" max="2562" width="9.28515625" style="6" customWidth="1"/>
    <col min="2563" max="2563" width="32.7109375" style="6" customWidth="1"/>
    <col min="2564" max="2565" width="6.7109375" style="6" customWidth="1"/>
    <col min="2566" max="2567" width="8.28515625" style="6" customWidth="1"/>
    <col min="2568" max="2569" width="11.140625" style="6" customWidth="1"/>
    <col min="2570" max="2570" width="15.7109375" style="6" customWidth="1"/>
    <col min="2571" max="2816" width="9.140625" style="6"/>
    <col min="2817" max="2817" width="4.28515625" style="6" customWidth="1"/>
    <col min="2818" max="2818" width="9.28515625" style="6" customWidth="1"/>
    <col min="2819" max="2819" width="32.7109375" style="6" customWidth="1"/>
    <col min="2820" max="2821" width="6.7109375" style="6" customWidth="1"/>
    <col min="2822" max="2823" width="8.28515625" style="6" customWidth="1"/>
    <col min="2824" max="2825" width="11.140625" style="6" customWidth="1"/>
    <col min="2826" max="2826" width="15.7109375" style="6" customWidth="1"/>
    <col min="2827" max="3072" width="9.140625" style="6"/>
    <col min="3073" max="3073" width="4.28515625" style="6" customWidth="1"/>
    <col min="3074" max="3074" width="9.28515625" style="6" customWidth="1"/>
    <col min="3075" max="3075" width="32.7109375" style="6" customWidth="1"/>
    <col min="3076" max="3077" width="6.7109375" style="6" customWidth="1"/>
    <col min="3078" max="3079" width="8.28515625" style="6" customWidth="1"/>
    <col min="3080" max="3081" width="11.140625" style="6" customWidth="1"/>
    <col min="3082" max="3082" width="15.7109375" style="6" customWidth="1"/>
    <col min="3083" max="3328" width="9.140625" style="6"/>
    <col min="3329" max="3329" width="4.28515625" style="6" customWidth="1"/>
    <col min="3330" max="3330" width="9.28515625" style="6" customWidth="1"/>
    <col min="3331" max="3331" width="32.7109375" style="6" customWidth="1"/>
    <col min="3332" max="3333" width="6.7109375" style="6" customWidth="1"/>
    <col min="3334" max="3335" width="8.28515625" style="6" customWidth="1"/>
    <col min="3336" max="3337" width="11.140625" style="6" customWidth="1"/>
    <col min="3338" max="3338" width="15.7109375" style="6" customWidth="1"/>
    <col min="3339" max="3584" width="9.140625" style="6"/>
    <col min="3585" max="3585" width="4.28515625" style="6" customWidth="1"/>
    <col min="3586" max="3586" width="9.28515625" style="6" customWidth="1"/>
    <col min="3587" max="3587" width="32.7109375" style="6" customWidth="1"/>
    <col min="3588" max="3589" width="6.7109375" style="6" customWidth="1"/>
    <col min="3590" max="3591" width="8.28515625" style="6" customWidth="1"/>
    <col min="3592" max="3593" width="11.140625" style="6" customWidth="1"/>
    <col min="3594" max="3594" width="15.7109375" style="6" customWidth="1"/>
    <col min="3595" max="3840" width="9.140625" style="6"/>
    <col min="3841" max="3841" width="4.28515625" style="6" customWidth="1"/>
    <col min="3842" max="3842" width="9.28515625" style="6" customWidth="1"/>
    <col min="3843" max="3843" width="32.7109375" style="6" customWidth="1"/>
    <col min="3844" max="3845" width="6.7109375" style="6" customWidth="1"/>
    <col min="3846" max="3847" width="8.28515625" style="6" customWidth="1"/>
    <col min="3848" max="3849" width="11.140625" style="6" customWidth="1"/>
    <col min="3850" max="3850" width="15.7109375" style="6" customWidth="1"/>
    <col min="3851" max="4096" width="9.140625" style="6"/>
    <col min="4097" max="4097" width="4.28515625" style="6" customWidth="1"/>
    <col min="4098" max="4098" width="9.28515625" style="6" customWidth="1"/>
    <col min="4099" max="4099" width="32.7109375" style="6" customWidth="1"/>
    <col min="4100" max="4101" width="6.7109375" style="6" customWidth="1"/>
    <col min="4102" max="4103" width="8.28515625" style="6" customWidth="1"/>
    <col min="4104" max="4105" width="11.140625" style="6" customWidth="1"/>
    <col min="4106" max="4106" width="15.7109375" style="6" customWidth="1"/>
    <col min="4107" max="4352" width="9.140625" style="6"/>
    <col min="4353" max="4353" width="4.28515625" style="6" customWidth="1"/>
    <col min="4354" max="4354" width="9.28515625" style="6" customWidth="1"/>
    <col min="4355" max="4355" width="32.7109375" style="6" customWidth="1"/>
    <col min="4356" max="4357" width="6.7109375" style="6" customWidth="1"/>
    <col min="4358" max="4359" width="8.28515625" style="6" customWidth="1"/>
    <col min="4360" max="4361" width="11.140625" style="6" customWidth="1"/>
    <col min="4362" max="4362" width="15.7109375" style="6" customWidth="1"/>
    <col min="4363" max="4608" width="9.140625" style="6"/>
    <col min="4609" max="4609" width="4.28515625" style="6" customWidth="1"/>
    <col min="4610" max="4610" width="9.28515625" style="6" customWidth="1"/>
    <col min="4611" max="4611" width="32.7109375" style="6" customWidth="1"/>
    <col min="4612" max="4613" width="6.7109375" style="6" customWidth="1"/>
    <col min="4614" max="4615" width="8.28515625" style="6" customWidth="1"/>
    <col min="4616" max="4617" width="11.140625" style="6" customWidth="1"/>
    <col min="4618" max="4618" width="15.7109375" style="6" customWidth="1"/>
    <col min="4619" max="4864" width="9.140625" style="6"/>
    <col min="4865" max="4865" width="4.28515625" style="6" customWidth="1"/>
    <col min="4866" max="4866" width="9.28515625" style="6" customWidth="1"/>
    <col min="4867" max="4867" width="32.7109375" style="6" customWidth="1"/>
    <col min="4868" max="4869" width="6.7109375" style="6" customWidth="1"/>
    <col min="4870" max="4871" width="8.28515625" style="6" customWidth="1"/>
    <col min="4872" max="4873" width="11.140625" style="6" customWidth="1"/>
    <col min="4874" max="4874" width="15.7109375" style="6" customWidth="1"/>
    <col min="4875" max="5120" width="9.140625" style="6"/>
    <col min="5121" max="5121" width="4.28515625" style="6" customWidth="1"/>
    <col min="5122" max="5122" width="9.28515625" style="6" customWidth="1"/>
    <col min="5123" max="5123" width="32.7109375" style="6" customWidth="1"/>
    <col min="5124" max="5125" width="6.7109375" style="6" customWidth="1"/>
    <col min="5126" max="5127" width="8.28515625" style="6" customWidth="1"/>
    <col min="5128" max="5129" width="11.140625" style="6" customWidth="1"/>
    <col min="5130" max="5130" width="15.7109375" style="6" customWidth="1"/>
    <col min="5131" max="5376" width="9.140625" style="6"/>
    <col min="5377" max="5377" width="4.28515625" style="6" customWidth="1"/>
    <col min="5378" max="5378" width="9.28515625" style="6" customWidth="1"/>
    <col min="5379" max="5379" width="32.7109375" style="6" customWidth="1"/>
    <col min="5380" max="5381" width="6.7109375" style="6" customWidth="1"/>
    <col min="5382" max="5383" width="8.28515625" style="6" customWidth="1"/>
    <col min="5384" max="5385" width="11.140625" style="6" customWidth="1"/>
    <col min="5386" max="5386" width="15.7109375" style="6" customWidth="1"/>
    <col min="5387" max="5632" width="9.140625" style="6"/>
    <col min="5633" max="5633" width="4.28515625" style="6" customWidth="1"/>
    <col min="5634" max="5634" width="9.28515625" style="6" customWidth="1"/>
    <col min="5635" max="5635" width="32.7109375" style="6" customWidth="1"/>
    <col min="5636" max="5637" width="6.7109375" style="6" customWidth="1"/>
    <col min="5638" max="5639" width="8.28515625" style="6" customWidth="1"/>
    <col min="5640" max="5641" width="11.140625" style="6" customWidth="1"/>
    <col min="5642" max="5642" width="15.7109375" style="6" customWidth="1"/>
    <col min="5643" max="5888" width="9.140625" style="6"/>
    <col min="5889" max="5889" width="4.28515625" style="6" customWidth="1"/>
    <col min="5890" max="5890" width="9.28515625" style="6" customWidth="1"/>
    <col min="5891" max="5891" width="32.7109375" style="6" customWidth="1"/>
    <col min="5892" max="5893" width="6.7109375" style="6" customWidth="1"/>
    <col min="5894" max="5895" width="8.28515625" style="6" customWidth="1"/>
    <col min="5896" max="5897" width="11.140625" style="6" customWidth="1"/>
    <col min="5898" max="5898" width="15.7109375" style="6" customWidth="1"/>
    <col min="5899" max="6144" width="9.140625" style="6"/>
    <col min="6145" max="6145" width="4.28515625" style="6" customWidth="1"/>
    <col min="6146" max="6146" width="9.28515625" style="6" customWidth="1"/>
    <col min="6147" max="6147" width="32.7109375" style="6" customWidth="1"/>
    <col min="6148" max="6149" width="6.7109375" style="6" customWidth="1"/>
    <col min="6150" max="6151" width="8.28515625" style="6" customWidth="1"/>
    <col min="6152" max="6153" width="11.140625" style="6" customWidth="1"/>
    <col min="6154" max="6154" width="15.7109375" style="6" customWidth="1"/>
    <col min="6155" max="6400" width="9.140625" style="6"/>
    <col min="6401" max="6401" width="4.28515625" style="6" customWidth="1"/>
    <col min="6402" max="6402" width="9.28515625" style="6" customWidth="1"/>
    <col min="6403" max="6403" width="32.7109375" style="6" customWidth="1"/>
    <col min="6404" max="6405" width="6.7109375" style="6" customWidth="1"/>
    <col min="6406" max="6407" width="8.28515625" style="6" customWidth="1"/>
    <col min="6408" max="6409" width="11.140625" style="6" customWidth="1"/>
    <col min="6410" max="6410" width="15.7109375" style="6" customWidth="1"/>
    <col min="6411" max="6656" width="9.140625" style="6"/>
    <col min="6657" max="6657" width="4.28515625" style="6" customWidth="1"/>
    <col min="6658" max="6658" width="9.28515625" style="6" customWidth="1"/>
    <col min="6659" max="6659" width="32.7109375" style="6" customWidth="1"/>
    <col min="6660" max="6661" width="6.7109375" style="6" customWidth="1"/>
    <col min="6662" max="6663" width="8.28515625" style="6" customWidth="1"/>
    <col min="6664" max="6665" width="11.140625" style="6" customWidth="1"/>
    <col min="6666" max="6666" width="15.7109375" style="6" customWidth="1"/>
    <col min="6667" max="6912" width="9.140625" style="6"/>
    <col min="6913" max="6913" width="4.28515625" style="6" customWidth="1"/>
    <col min="6914" max="6914" width="9.28515625" style="6" customWidth="1"/>
    <col min="6915" max="6915" width="32.7109375" style="6" customWidth="1"/>
    <col min="6916" max="6917" width="6.7109375" style="6" customWidth="1"/>
    <col min="6918" max="6919" width="8.28515625" style="6" customWidth="1"/>
    <col min="6920" max="6921" width="11.140625" style="6" customWidth="1"/>
    <col min="6922" max="6922" width="15.7109375" style="6" customWidth="1"/>
    <col min="6923" max="7168" width="9.140625" style="6"/>
    <col min="7169" max="7169" width="4.28515625" style="6" customWidth="1"/>
    <col min="7170" max="7170" width="9.28515625" style="6" customWidth="1"/>
    <col min="7171" max="7171" width="32.7109375" style="6" customWidth="1"/>
    <col min="7172" max="7173" width="6.7109375" style="6" customWidth="1"/>
    <col min="7174" max="7175" width="8.28515625" style="6" customWidth="1"/>
    <col min="7176" max="7177" width="11.140625" style="6" customWidth="1"/>
    <col min="7178" max="7178" width="15.7109375" style="6" customWidth="1"/>
    <col min="7179" max="7424" width="9.140625" style="6"/>
    <col min="7425" max="7425" width="4.28515625" style="6" customWidth="1"/>
    <col min="7426" max="7426" width="9.28515625" style="6" customWidth="1"/>
    <col min="7427" max="7427" width="32.7109375" style="6" customWidth="1"/>
    <col min="7428" max="7429" width="6.7109375" style="6" customWidth="1"/>
    <col min="7430" max="7431" width="8.28515625" style="6" customWidth="1"/>
    <col min="7432" max="7433" width="11.140625" style="6" customWidth="1"/>
    <col min="7434" max="7434" width="15.7109375" style="6" customWidth="1"/>
    <col min="7435" max="7680" width="9.140625" style="6"/>
    <col min="7681" max="7681" width="4.28515625" style="6" customWidth="1"/>
    <col min="7682" max="7682" width="9.28515625" style="6" customWidth="1"/>
    <col min="7683" max="7683" width="32.7109375" style="6" customWidth="1"/>
    <col min="7684" max="7685" width="6.7109375" style="6" customWidth="1"/>
    <col min="7686" max="7687" width="8.28515625" style="6" customWidth="1"/>
    <col min="7688" max="7689" width="11.140625" style="6" customWidth="1"/>
    <col min="7690" max="7690" width="15.7109375" style="6" customWidth="1"/>
    <col min="7691" max="7936" width="9.140625" style="6"/>
    <col min="7937" max="7937" width="4.28515625" style="6" customWidth="1"/>
    <col min="7938" max="7938" width="9.28515625" style="6" customWidth="1"/>
    <col min="7939" max="7939" width="32.7109375" style="6" customWidth="1"/>
    <col min="7940" max="7941" width="6.7109375" style="6" customWidth="1"/>
    <col min="7942" max="7943" width="8.28515625" style="6" customWidth="1"/>
    <col min="7944" max="7945" width="11.140625" style="6" customWidth="1"/>
    <col min="7946" max="7946" width="15.7109375" style="6" customWidth="1"/>
    <col min="7947" max="8192" width="9.140625" style="6"/>
    <col min="8193" max="8193" width="4.28515625" style="6" customWidth="1"/>
    <col min="8194" max="8194" width="9.28515625" style="6" customWidth="1"/>
    <col min="8195" max="8195" width="32.7109375" style="6" customWidth="1"/>
    <col min="8196" max="8197" width="6.7109375" style="6" customWidth="1"/>
    <col min="8198" max="8199" width="8.28515625" style="6" customWidth="1"/>
    <col min="8200" max="8201" width="11.140625" style="6" customWidth="1"/>
    <col min="8202" max="8202" width="15.7109375" style="6" customWidth="1"/>
    <col min="8203" max="8448" width="9.140625" style="6"/>
    <col min="8449" max="8449" width="4.28515625" style="6" customWidth="1"/>
    <col min="8450" max="8450" width="9.28515625" style="6" customWidth="1"/>
    <col min="8451" max="8451" width="32.7109375" style="6" customWidth="1"/>
    <col min="8452" max="8453" width="6.7109375" style="6" customWidth="1"/>
    <col min="8454" max="8455" width="8.28515625" style="6" customWidth="1"/>
    <col min="8456" max="8457" width="11.140625" style="6" customWidth="1"/>
    <col min="8458" max="8458" width="15.7109375" style="6" customWidth="1"/>
    <col min="8459" max="8704" width="9.140625" style="6"/>
    <col min="8705" max="8705" width="4.28515625" style="6" customWidth="1"/>
    <col min="8706" max="8706" width="9.28515625" style="6" customWidth="1"/>
    <col min="8707" max="8707" width="32.7109375" style="6" customWidth="1"/>
    <col min="8708" max="8709" width="6.7109375" style="6" customWidth="1"/>
    <col min="8710" max="8711" width="8.28515625" style="6" customWidth="1"/>
    <col min="8712" max="8713" width="11.140625" style="6" customWidth="1"/>
    <col min="8714" max="8714" width="15.7109375" style="6" customWidth="1"/>
    <col min="8715" max="8960" width="9.140625" style="6"/>
    <col min="8961" max="8961" width="4.28515625" style="6" customWidth="1"/>
    <col min="8962" max="8962" width="9.28515625" style="6" customWidth="1"/>
    <col min="8963" max="8963" width="32.7109375" style="6" customWidth="1"/>
    <col min="8964" max="8965" width="6.7109375" style="6" customWidth="1"/>
    <col min="8966" max="8967" width="8.28515625" style="6" customWidth="1"/>
    <col min="8968" max="8969" width="11.140625" style="6" customWidth="1"/>
    <col min="8970" max="8970" width="15.7109375" style="6" customWidth="1"/>
    <col min="8971" max="9216" width="9.140625" style="6"/>
    <col min="9217" max="9217" width="4.28515625" style="6" customWidth="1"/>
    <col min="9218" max="9218" width="9.28515625" style="6" customWidth="1"/>
    <col min="9219" max="9219" width="32.7109375" style="6" customWidth="1"/>
    <col min="9220" max="9221" width="6.7109375" style="6" customWidth="1"/>
    <col min="9222" max="9223" width="8.28515625" style="6" customWidth="1"/>
    <col min="9224" max="9225" width="11.140625" style="6" customWidth="1"/>
    <col min="9226" max="9226" width="15.7109375" style="6" customWidth="1"/>
    <col min="9227" max="9472" width="9.140625" style="6"/>
    <col min="9473" max="9473" width="4.28515625" style="6" customWidth="1"/>
    <col min="9474" max="9474" width="9.28515625" style="6" customWidth="1"/>
    <col min="9475" max="9475" width="32.7109375" style="6" customWidth="1"/>
    <col min="9476" max="9477" width="6.7109375" style="6" customWidth="1"/>
    <col min="9478" max="9479" width="8.28515625" style="6" customWidth="1"/>
    <col min="9480" max="9481" width="11.140625" style="6" customWidth="1"/>
    <col min="9482" max="9482" width="15.7109375" style="6" customWidth="1"/>
    <col min="9483" max="9728" width="9.140625" style="6"/>
    <col min="9729" max="9729" width="4.28515625" style="6" customWidth="1"/>
    <col min="9730" max="9730" width="9.28515625" style="6" customWidth="1"/>
    <col min="9731" max="9731" width="32.7109375" style="6" customWidth="1"/>
    <col min="9732" max="9733" width="6.7109375" style="6" customWidth="1"/>
    <col min="9734" max="9735" width="8.28515625" style="6" customWidth="1"/>
    <col min="9736" max="9737" width="11.140625" style="6" customWidth="1"/>
    <col min="9738" max="9738" width="15.7109375" style="6" customWidth="1"/>
    <col min="9739" max="9984" width="9.140625" style="6"/>
    <col min="9985" max="9985" width="4.28515625" style="6" customWidth="1"/>
    <col min="9986" max="9986" width="9.28515625" style="6" customWidth="1"/>
    <col min="9987" max="9987" width="32.7109375" style="6" customWidth="1"/>
    <col min="9988" max="9989" width="6.7109375" style="6" customWidth="1"/>
    <col min="9990" max="9991" width="8.28515625" style="6" customWidth="1"/>
    <col min="9992" max="9993" width="11.140625" style="6" customWidth="1"/>
    <col min="9994" max="9994" width="15.7109375" style="6" customWidth="1"/>
    <col min="9995" max="10240" width="9.140625" style="6"/>
    <col min="10241" max="10241" width="4.28515625" style="6" customWidth="1"/>
    <col min="10242" max="10242" width="9.28515625" style="6" customWidth="1"/>
    <col min="10243" max="10243" width="32.7109375" style="6" customWidth="1"/>
    <col min="10244" max="10245" width="6.7109375" style="6" customWidth="1"/>
    <col min="10246" max="10247" width="8.28515625" style="6" customWidth="1"/>
    <col min="10248" max="10249" width="11.140625" style="6" customWidth="1"/>
    <col min="10250" max="10250" width="15.7109375" style="6" customWidth="1"/>
    <col min="10251" max="10496" width="9.140625" style="6"/>
    <col min="10497" max="10497" width="4.28515625" style="6" customWidth="1"/>
    <col min="10498" max="10498" width="9.28515625" style="6" customWidth="1"/>
    <col min="10499" max="10499" width="32.7109375" style="6" customWidth="1"/>
    <col min="10500" max="10501" width="6.7109375" style="6" customWidth="1"/>
    <col min="10502" max="10503" width="8.28515625" style="6" customWidth="1"/>
    <col min="10504" max="10505" width="11.140625" style="6" customWidth="1"/>
    <col min="10506" max="10506" width="15.7109375" style="6" customWidth="1"/>
    <col min="10507" max="10752" width="9.140625" style="6"/>
    <col min="10753" max="10753" width="4.28515625" style="6" customWidth="1"/>
    <col min="10754" max="10754" width="9.28515625" style="6" customWidth="1"/>
    <col min="10755" max="10755" width="32.7109375" style="6" customWidth="1"/>
    <col min="10756" max="10757" width="6.7109375" style="6" customWidth="1"/>
    <col min="10758" max="10759" width="8.28515625" style="6" customWidth="1"/>
    <col min="10760" max="10761" width="11.140625" style="6" customWidth="1"/>
    <col min="10762" max="10762" width="15.7109375" style="6" customWidth="1"/>
    <col min="10763" max="11008" width="9.140625" style="6"/>
    <col min="11009" max="11009" width="4.28515625" style="6" customWidth="1"/>
    <col min="11010" max="11010" width="9.28515625" style="6" customWidth="1"/>
    <col min="11011" max="11011" width="32.7109375" style="6" customWidth="1"/>
    <col min="11012" max="11013" width="6.7109375" style="6" customWidth="1"/>
    <col min="11014" max="11015" width="8.28515625" style="6" customWidth="1"/>
    <col min="11016" max="11017" width="11.140625" style="6" customWidth="1"/>
    <col min="11018" max="11018" width="15.7109375" style="6" customWidth="1"/>
    <col min="11019" max="11264" width="9.140625" style="6"/>
    <col min="11265" max="11265" width="4.28515625" style="6" customWidth="1"/>
    <col min="11266" max="11266" width="9.28515625" style="6" customWidth="1"/>
    <col min="11267" max="11267" width="32.7109375" style="6" customWidth="1"/>
    <col min="11268" max="11269" width="6.7109375" style="6" customWidth="1"/>
    <col min="11270" max="11271" width="8.28515625" style="6" customWidth="1"/>
    <col min="11272" max="11273" width="11.140625" style="6" customWidth="1"/>
    <col min="11274" max="11274" width="15.7109375" style="6" customWidth="1"/>
    <col min="11275" max="11520" width="9.140625" style="6"/>
    <col min="11521" max="11521" width="4.28515625" style="6" customWidth="1"/>
    <col min="11522" max="11522" width="9.28515625" style="6" customWidth="1"/>
    <col min="11523" max="11523" width="32.7109375" style="6" customWidth="1"/>
    <col min="11524" max="11525" width="6.7109375" style="6" customWidth="1"/>
    <col min="11526" max="11527" width="8.28515625" style="6" customWidth="1"/>
    <col min="11528" max="11529" width="11.140625" style="6" customWidth="1"/>
    <col min="11530" max="11530" width="15.7109375" style="6" customWidth="1"/>
    <col min="11531" max="11776" width="9.140625" style="6"/>
    <col min="11777" max="11777" width="4.28515625" style="6" customWidth="1"/>
    <col min="11778" max="11778" width="9.28515625" style="6" customWidth="1"/>
    <col min="11779" max="11779" width="32.7109375" style="6" customWidth="1"/>
    <col min="11780" max="11781" width="6.7109375" style="6" customWidth="1"/>
    <col min="11782" max="11783" width="8.28515625" style="6" customWidth="1"/>
    <col min="11784" max="11785" width="11.140625" style="6" customWidth="1"/>
    <col min="11786" max="11786" width="15.7109375" style="6" customWidth="1"/>
    <col min="11787" max="12032" width="9.140625" style="6"/>
    <col min="12033" max="12033" width="4.28515625" style="6" customWidth="1"/>
    <col min="12034" max="12034" width="9.28515625" style="6" customWidth="1"/>
    <col min="12035" max="12035" width="32.7109375" style="6" customWidth="1"/>
    <col min="12036" max="12037" width="6.7109375" style="6" customWidth="1"/>
    <col min="12038" max="12039" width="8.28515625" style="6" customWidth="1"/>
    <col min="12040" max="12041" width="11.140625" style="6" customWidth="1"/>
    <col min="12042" max="12042" width="15.7109375" style="6" customWidth="1"/>
    <col min="12043" max="12288" width="9.140625" style="6"/>
    <col min="12289" max="12289" width="4.28515625" style="6" customWidth="1"/>
    <col min="12290" max="12290" width="9.28515625" style="6" customWidth="1"/>
    <col min="12291" max="12291" width="32.7109375" style="6" customWidth="1"/>
    <col min="12292" max="12293" width="6.7109375" style="6" customWidth="1"/>
    <col min="12294" max="12295" width="8.28515625" style="6" customWidth="1"/>
    <col min="12296" max="12297" width="11.140625" style="6" customWidth="1"/>
    <col min="12298" max="12298" width="15.7109375" style="6" customWidth="1"/>
    <col min="12299" max="12544" width="9.140625" style="6"/>
    <col min="12545" max="12545" width="4.28515625" style="6" customWidth="1"/>
    <col min="12546" max="12546" width="9.28515625" style="6" customWidth="1"/>
    <col min="12547" max="12547" width="32.7109375" style="6" customWidth="1"/>
    <col min="12548" max="12549" width="6.7109375" style="6" customWidth="1"/>
    <col min="12550" max="12551" width="8.28515625" style="6" customWidth="1"/>
    <col min="12552" max="12553" width="11.140625" style="6" customWidth="1"/>
    <col min="12554" max="12554" width="15.7109375" style="6" customWidth="1"/>
    <col min="12555" max="12800" width="9.140625" style="6"/>
    <col min="12801" max="12801" width="4.28515625" style="6" customWidth="1"/>
    <col min="12802" max="12802" width="9.28515625" style="6" customWidth="1"/>
    <col min="12803" max="12803" width="32.7109375" style="6" customWidth="1"/>
    <col min="12804" max="12805" width="6.7109375" style="6" customWidth="1"/>
    <col min="12806" max="12807" width="8.28515625" style="6" customWidth="1"/>
    <col min="12808" max="12809" width="11.140625" style="6" customWidth="1"/>
    <col min="12810" max="12810" width="15.7109375" style="6" customWidth="1"/>
    <col min="12811" max="13056" width="9.140625" style="6"/>
    <col min="13057" max="13057" width="4.28515625" style="6" customWidth="1"/>
    <col min="13058" max="13058" width="9.28515625" style="6" customWidth="1"/>
    <col min="13059" max="13059" width="32.7109375" style="6" customWidth="1"/>
    <col min="13060" max="13061" width="6.7109375" style="6" customWidth="1"/>
    <col min="13062" max="13063" width="8.28515625" style="6" customWidth="1"/>
    <col min="13064" max="13065" width="11.140625" style="6" customWidth="1"/>
    <col min="13066" max="13066" width="15.7109375" style="6" customWidth="1"/>
    <col min="13067" max="13312" width="9.140625" style="6"/>
    <col min="13313" max="13313" width="4.28515625" style="6" customWidth="1"/>
    <col min="13314" max="13314" width="9.28515625" style="6" customWidth="1"/>
    <col min="13315" max="13315" width="32.7109375" style="6" customWidth="1"/>
    <col min="13316" max="13317" width="6.7109375" style="6" customWidth="1"/>
    <col min="13318" max="13319" width="8.28515625" style="6" customWidth="1"/>
    <col min="13320" max="13321" width="11.140625" style="6" customWidth="1"/>
    <col min="13322" max="13322" width="15.7109375" style="6" customWidth="1"/>
    <col min="13323" max="13568" width="9.140625" style="6"/>
    <col min="13569" max="13569" width="4.28515625" style="6" customWidth="1"/>
    <col min="13570" max="13570" width="9.28515625" style="6" customWidth="1"/>
    <col min="13571" max="13571" width="32.7109375" style="6" customWidth="1"/>
    <col min="13572" max="13573" width="6.7109375" style="6" customWidth="1"/>
    <col min="13574" max="13575" width="8.28515625" style="6" customWidth="1"/>
    <col min="13576" max="13577" width="11.140625" style="6" customWidth="1"/>
    <col min="13578" max="13578" width="15.7109375" style="6" customWidth="1"/>
    <col min="13579" max="13824" width="9.140625" style="6"/>
    <col min="13825" max="13825" width="4.28515625" style="6" customWidth="1"/>
    <col min="13826" max="13826" width="9.28515625" style="6" customWidth="1"/>
    <col min="13827" max="13827" width="32.7109375" style="6" customWidth="1"/>
    <col min="13828" max="13829" width="6.7109375" style="6" customWidth="1"/>
    <col min="13830" max="13831" width="8.28515625" style="6" customWidth="1"/>
    <col min="13832" max="13833" width="11.140625" style="6" customWidth="1"/>
    <col min="13834" max="13834" width="15.7109375" style="6" customWidth="1"/>
    <col min="13835" max="14080" width="9.140625" style="6"/>
    <col min="14081" max="14081" width="4.28515625" style="6" customWidth="1"/>
    <col min="14082" max="14082" width="9.28515625" style="6" customWidth="1"/>
    <col min="14083" max="14083" width="32.7109375" style="6" customWidth="1"/>
    <col min="14084" max="14085" width="6.7109375" style="6" customWidth="1"/>
    <col min="14086" max="14087" width="8.28515625" style="6" customWidth="1"/>
    <col min="14088" max="14089" width="11.140625" style="6" customWidth="1"/>
    <col min="14090" max="14090" width="15.7109375" style="6" customWidth="1"/>
    <col min="14091" max="14336" width="9.140625" style="6"/>
    <col min="14337" max="14337" width="4.28515625" style="6" customWidth="1"/>
    <col min="14338" max="14338" width="9.28515625" style="6" customWidth="1"/>
    <col min="14339" max="14339" width="32.7109375" style="6" customWidth="1"/>
    <col min="14340" max="14341" width="6.7109375" style="6" customWidth="1"/>
    <col min="14342" max="14343" width="8.28515625" style="6" customWidth="1"/>
    <col min="14344" max="14345" width="11.140625" style="6" customWidth="1"/>
    <col min="14346" max="14346" width="15.7109375" style="6" customWidth="1"/>
    <col min="14347" max="14592" width="9.140625" style="6"/>
    <col min="14593" max="14593" width="4.28515625" style="6" customWidth="1"/>
    <col min="14594" max="14594" width="9.28515625" style="6" customWidth="1"/>
    <col min="14595" max="14595" width="32.7109375" style="6" customWidth="1"/>
    <col min="14596" max="14597" width="6.7109375" style="6" customWidth="1"/>
    <col min="14598" max="14599" width="8.28515625" style="6" customWidth="1"/>
    <col min="14600" max="14601" width="11.140625" style="6" customWidth="1"/>
    <col min="14602" max="14602" width="15.7109375" style="6" customWidth="1"/>
    <col min="14603" max="14848" width="9.140625" style="6"/>
    <col min="14849" max="14849" width="4.28515625" style="6" customWidth="1"/>
    <col min="14850" max="14850" width="9.28515625" style="6" customWidth="1"/>
    <col min="14851" max="14851" width="32.7109375" style="6" customWidth="1"/>
    <col min="14852" max="14853" width="6.7109375" style="6" customWidth="1"/>
    <col min="14854" max="14855" width="8.28515625" style="6" customWidth="1"/>
    <col min="14856" max="14857" width="11.140625" style="6" customWidth="1"/>
    <col min="14858" max="14858" width="15.7109375" style="6" customWidth="1"/>
    <col min="14859" max="15104" width="9.140625" style="6"/>
    <col min="15105" max="15105" width="4.28515625" style="6" customWidth="1"/>
    <col min="15106" max="15106" width="9.28515625" style="6" customWidth="1"/>
    <col min="15107" max="15107" width="32.7109375" style="6" customWidth="1"/>
    <col min="15108" max="15109" width="6.7109375" style="6" customWidth="1"/>
    <col min="15110" max="15111" width="8.28515625" style="6" customWidth="1"/>
    <col min="15112" max="15113" width="11.140625" style="6" customWidth="1"/>
    <col min="15114" max="15114" width="15.7109375" style="6" customWidth="1"/>
    <col min="15115" max="15360" width="9.140625" style="6"/>
    <col min="15361" max="15361" width="4.28515625" style="6" customWidth="1"/>
    <col min="15362" max="15362" width="9.28515625" style="6" customWidth="1"/>
    <col min="15363" max="15363" width="32.7109375" style="6" customWidth="1"/>
    <col min="15364" max="15365" width="6.7109375" style="6" customWidth="1"/>
    <col min="15366" max="15367" width="8.28515625" style="6" customWidth="1"/>
    <col min="15368" max="15369" width="11.140625" style="6" customWidth="1"/>
    <col min="15370" max="15370" width="15.7109375" style="6" customWidth="1"/>
    <col min="15371" max="15616" width="9.140625" style="6"/>
    <col min="15617" max="15617" width="4.28515625" style="6" customWidth="1"/>
    <col min="15618" max="15618" width="9.28515625" style="6" customWidth="1"/>
    <col min="15619" max="15619" width="32.7109375" style="6" customWidth="1"/>
    <col min="15620" max="15621" width="6.7109375" style="6" customWidth="1"/>
    <col min="15622" max="15623" width="8.28515625" style="6" customWidth="1"/>
    <col min="15624" max="15625" width="11.140625" style="6" customWidth="1"/>
    <col min="15626" max="15626" width="15.7109375" style="6" customWidth="1"/>
    <col min="15627" max="15872" width="9.140625" style="6"/>
    <col min="15873" max="15873" width="4.28515625" style="6" customWidth="1"/>
    <col min="15874" max="15874" width="9.28515625" style="6" customWidth="1"/>
    <col min="15875" max="15875" width="32.7109375" style="6" customWidth="1"/>
    <col min="15876" max="15877" width="6.7109375" style="6" customWidth="1"/>
    <col min="15878" max="15879" width="8.28515625" style="6" customWidth="1"/>
    <col min="15880" max="15881" width="11.140625" style="6" customWidth="1"/>
    <col min="15882" max="15882" width="15.7109375" style="6" customWidth="1"/>
    <col min="15883" max="16128" width="9.140625" style="6"/>
    <col min="16129" max="16129" width="4.28515625" style="6" customWidth="1"/>
    <col min="16130" max="16130" width="9.28515625" style="6" customWidth="1"/>
    <col min="16131" max="16131" width="32.7109375" style="6" customWidth="1"/>
    <col min="16132" max="16133" width="6.7109375" style="6" customWidth="1"/>
    <col min="16134" max="16135" width="8.28515625" style="6" customWidth="1"/>
    <col min="16136" max="16137" width="11.140625" style="6" customWidth="1"/>
    <col min="16138" max="16138" width="15.7109375" style="6" customWidth="1"/>
    <col min="16139" max="16384" width="9.140625" style="6"/>
  </cols>
  <sheetData>
    <row r="1" spans="1:9" s="4" customFormat="1" ht="25.5" x14ac:dyDescent="0.25">
      <c r="A1" s="35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s="4" customFormat="1" x14ac:dyDescent="0.25">
      <c r="A2" s="37" t="s">
        <v>9</v>
      </c>
      <c r="B2" s="37"/>
      <c r="C2" s="37"/>
      <c r="D2" s="37"/>
      <c r="E2" s="37"/>
      <c r="F2" s="37"/>
      <c r="G2" s="5"/>
      <c r="H2" s="5"/>
      <c r="I2" s="5"/>
    </row>
    <row r="3" spans="1:9" ht="25.5" x14ac:dyDescent="0.25">
      <c r="A3" s="10">
        <v>1</v>
      </c>
      <c r="B3" s="6" t="s">
        <v>10</v>
      </c>
      <c r="C3" s="6" t="s">
        <v>11</v>
      </c>
      <c r="D3" s="7">
        <v>1.9</v>
      </c>
      <c r="E3" s="6" t="s">
        <v>12</v>
      </c>
      <c r="H3" s="7">
        <f>ROUND(D3*F3, 0)</f>
        <v>0</v>
      </c>
      <c r="I3" s="7">
        <f>ROUND(D3*G3, 0)</f>
        <v>0</v>
      </c>
    </row>
    <row r="5" spans="1:9" ht="51" x14ac:dyDescent="0.25">
      <c r="A5" s="10">
        <v>2</v>
      </c>
      <c r="B5" s="6" t="s">
        <v>13</v>
      </c>
      <c r="C5" s="6" t="s">
        <v>14</v>
      </c>
      <c r="D5" s="7">
        <v>5.25</v>
      </c>
      <c r="E5" s="6" t="s">
        <v>12</v>
      </c>
      <c r="H5" s="7">
        <f>ROUND(D5*F5, 0)</f>
        <v>0</v>
      </c>
      <c r="I5" s="7">
        <f>ROUND(D5*G5, 0)</f>
        <v>0</v>
      </c>
    </row>
    <row r="7" spans="1:9" ht="102" x14ac:dyDescent="0.25">
      <c r="A7" s="10">
        <v>3</v>
      </c>
      <c r="B7" s="6" t="s">
        <v>15</v>
      </c>
      <c r="C7" s="9" t="s">
        <v>16</v>
      </c>
      <c r="D7" s="7">
        <v>289.52</v>
      </c>
      <c r="E7" s="6" t="s">
        <v>12</v>
      </c>
      <c r="H7" s="7">
        <f>ROUND(D7*F7, 0)</f>
        <v>0</v>
      </c>
      <c r="I7" s="7">
        <f>ROUND(D7*G7, 0)</f>
        <v>0</v>
      </c>
    </row>
    <row r="8" spans="1:9" ht="51" x14ac:dyDescent="0.25">
      <c r="C8" s="9" t="s">
        <v>17</v>
      </c>
    </row>
    <row r="10" spans="1:9" ht="38.25" x14ac:dyDescent="0.25">
      <c r="A10" s="10">
        <v>4</v>
      </c>
      <c r="B10" s="6" t="s">
        <v>18</v>
      </c>
      <c r="C10" s="6" t="s">
        <v>19</v>
      </c>
      <c r="D10" s="7">
        <v>35.700000000000003</v>
      </c>
      <c r="E10" s="6" t="s">
        <v>12</v>
      </c>
      <c r="H10" s="7">
        <f>ROUND(D10*F10, 0)</f>
        <v>0</v>
      </c>
      <c r="I10" s="7">
        <f>ROUND(D10*G10, 0)</f>
        <v>0</v>
      </c>
    </row>
    <row r="12" spans="1:9" s="4" customFormat="1" x14ac:dyDescent="0.25">
      <c r="A12" s="37" t="s">
        <v>20</v>
      </c>
      <c r="B12" s="37"/>
      <c r="C12" s="37"/>
      <c r="D12" s="37"/>
      <c r="E12" s="37"/>
      <c r="F12" s="37"/>
      <c r="G12" s="5"/>
      <c r="H12" s="5"/>
      <c r="I12" s="5"/>
    </row>
    <row r="13" spans="1:9" ht="76.5" x14ac:dyDescent="0.25">
      <c r="A13" s="10">
        <v>5</v>
      </c>
      <c r="B13" s="6" t="s">
        <v>21</v>
      </c>
      <c r="C13" s="6" t="s">
        <v>22</v>
      </c>
      <c r="D13" s="7">
        <v>5.6319999999999997</v>
      </c>
      <c r="E13" s="6" t="s">
        <v>23</v>
      </c>
      <c r="H13" s="7">
        <f>ROUND(D13*F13, 0)</f>
        <v>0</v>
      </c>
      <c r="I13" s="7">
        <f>ROUND(D13*G13, 0)</f>
        <v>0</v>
      </c>
    </row>
    <row r="15" spans="1:9" ht="25.5" x14ac:dyDescent="0.25">
      <c r="A15" s="10">
        <v>6</v>
      </c>
      <c r="B15" s="6" t="s">
        <v>24</v>
      </c>
      <c r="C15" s="6" t="s">
        <v>25</v>
      </c>
      <c r="D15" s="7">
        <v>22.16</v>
      </c>
      <c r="E15" s="6" t="s">
        <v>23</v>
      </c>
      <c r="H15" s="7">
        <f>ROUND(D15*F15, 0)</f>
        <v>0</v>
      </c>
      <c r="I15" s="7">
        <f>ROUND(D15*G15, 0)</f>
        <v>0</v>
      </c>
    </row>
    <row r="17" spans="1:9" ht="38.25" x14ac:dyDescent="0.25">
      <c r="A17" s="10">
        <v>7</v>
      </c>
      <c r="B17" s="6" t="s">
        <v>26</v>
      </c>
      <c r="C17" s="6" t="s">
        <v>27</v>
      </c>
      <c r="D17" s="7">
        <v>5</v>
      </c>
      <c r="E17" s="6" t="s">
        <v>28</v>
      </c>
      <c r="H17" s="7">
        <f>ROUND(D17*F17, 0)</f>
        <v>0</v>
      </c>
      <c r="I17" s="7">
        <f>ROUND(D17*G17, 0)</f>
        <v>0</v>
      </c>
    </row>
    <row r="19" spans="1:9" ht="38.25" x14ac:dyDescent="0.25">
      <c r="A19" s="10">
        <v>8</v>
      </c>
      <c r="B19" s="6" t="s">
        <v>29</v>
      </c>
      <c r="C19" s="6" t="s">
        <v>30</v>
      </c>
      <c r="D19" s="7">
        <v>1</v>
      </c>
      <c r="E19" s="6" t="s">
        <v>31</v>
      </c>
      <c r="H19" s="7">
        <f>ROUND(D19*F19, 0)</f>
        <v>0</v>
      </c>
      <c r="I19" s="7">
        <f>ROUND(D19*G19, 0)</f>
        <v>0</v>
      </c>
    </row>
    <row r="21" spans="1:9" ht="51" x14ac:dyDescent="0.25">
      <c r="A21" s="10">
        <v>9</v>
      </c>
      <c r="B21" s="6" t="s">
        <v>32</v>
      </c>
      <c r="C21" s="6" t="s">
        <v>33</v>
      </c>
      <c r="D21" s="7">
        <v>49.74</v>
      </c>
      <c r="E21" s="6" t="s">
        <v>23</v>
      </c>
      <c r="H21" s="7">
        <f>ROUND(D21*F21, 0)</f>
        <v>0</v>
      </c>
      <c r="I21" s="7">
        <f>ROUND(D21*G21, 0)</f>
        <v>0</v>
      </c>
    </row>
    <row r="23" spans="1:9" s="4" customFormat="1" x14ac:dyDescent="0.25">
      <c r="A23" s="37" t="s">
        <v>34</v>
      </c>
      <c r="B23" s="37"/>
      <c r="C23" s="37"/>
      <c r="D23" s="37"/>
      <c r="E23" s="37"/>
      <c r="F23" s="37"/>
      <c r="G23" s="5"/>
      <c r="H23" s="5"/>
      <c r="I23" s="5"/>
    </row>
    <row r="24" spans="1:9" ht="63.75" x14ac:dyDescent="0.25">
      <c r="A24" s="10">
        <v>10</v>
      </c>
      <c r="B24" s="6" t="s">
        <v>35</v>
      </c>
      <c r="C24" s="6" t="s">
        <v>36</v>
      </c>
      <c r="D24" s="7">
        <v>1.41</v>
      </c>
      <c r="E24" s="6" t="s">
        <v>23</v>
      </c>
      <c r="H24" s="7">
        <f>ROUND(D24*F24, 0)</f>
        <v>0</v>
      </c>
      <c r="I24" s="7">
        <f>ROUND(D24*G24, 0)</f>
        <v>0</v>
      </c>
    </row>
    <row r="26" spans="1:9" s="4" customFormat="1" x14ac:dyDescent="0.25">
      <c r="A26" s="37" t="s">
        <v>37</v>
      </c>
      <c r="B26" s="37"/>
      <c r="C26" s="37"/>
      <c r="D26" s="37"/>
      <c r="E26" s="37"/>
      <c r="F26" s="37"/>
      <c r="G26" s="5"/>
      <c r="H26" s="5"/>
      <c r="I26" s="5"/>
    </row>
    <row r="27" spans="1:9" ht="38.25" x14ac:dyDescent="0.25">
      <c r="A27" s="10">
        <v>11</v>
      </c>
      <c r="B27" s="6" t="s">
        <v>38</v>
      </c>
      <c r="C27" s="6" t="s">
        <v>39</v>
      </c>
      <c r="D27" s="7">
        <v>0.93</v>
      </c>
      <c r="E27" s="6" t="s">
        <v>23</v>
      </c>
      <c r="H27" s="7">
        <f>ROUND(D27*F27, 0)</f>
        <v>0</v>
      </c>
      <c r="I27" s="7">
        <f>ROUND(D27*G27, 0)</f>
        <v>0</v>
      </c>
    </row>
    <row r="29" spans="1:9" ht="51" x14ac:dyDescent="0.25">
      <c r="A29" s="10">
        <v>12</v>
      </c>
      <c r="B29" s="6" t="s">
        <v>40</v>
      </c>
      <c r="C29" s="6" t="s">
        <v>41</v>
      </c>
      <c r="D29" s="7">
        <v>15.73</v>
      </c>
      <c r="E29" s="6" t="s">
        <v>23</v>
      </c>
      <c r="H29" s="7">
        <f>ROUND(D29*F29, 0)</f>
        <v>0</v>
      </c>
      <c r="I29" s="7">
        <f>ROUND(D29*G29, 0)</f>
        <v>0</v>
      </c>
    </row>
    <row r="31" spans="1:9" ht="38.25" x14ac:dyDescent="0.25">
      <c r="A31" s="10">
        <v>13</v>
      </c>
      <c r="B31" s="6" t="s">
        <v>42</v>
      </c>
      <c r="C31" s="6" t="s">
        <v>43</v>
      </c>
      <c r="D31" s="7">
        <v>0</v>
      </c>
      <c r="E31" s="6" t="s">
        <v>12</v>
      </c>
      <c r="H31" s="7">
        <f>ROUND(D31*F31, 0)</f>
        <v>0</v>
      </c>
      <c r="I31" s="7">
        <f>ROUND(D31*G31, 0)</f>
        <v>0</v>
      </c>
    </row>
    <row r="33" spans="1:9" ht="76.5" x14ac:dyDescent="0.25">
      <c r="A33" s="10">
        <v>14</v>
      </c>
      <c r="B33" s="6" t="s">
        <v>44</v>
      </c>
      <c r="C33" s="6" t="s">
        <v>45</v>
      </c>
      <c r="D33" s="7">
        <v>0.11700000000000001</v>
      </c>
      <c r="E33" s="6" t="s">
        <v>46</v>
      </c>
      <c r="H33" s="7">
        <f>ROUND(D33*F33, 0)</f>
        <v>0</v>
      </c>
      <c r="I33" s="7">
        <f>ROUND(D33*G33, 0)</f>
        <v>0</v>
      </c>
    </row>
    <row r="35" spans="1:9" ht="76.5" x14ac:dyDescent="0.25">
      <c r="A35" s="10">
        <v>15</v>
      </c>
      <c r="B35" s="6" t="s">
        <v>47</v>
      </c>
      <c r="C35" s="6" t="s">
        <v>48</v>
      </c>
      <c r="D35" s="7">
        <v>1.35</v>
      </c>
      <c r="E35" s="6" t="s">
        <v>49</v>
      </c>
      <c r="H35" s="7">
        <f>ROUND(D35*F35, 0)</f>
        <v>0</v>
      </c>
      <c r="I35" s="7">
        <f>ROUND(D35*G35, 0)</f>
        <v>0</v>
      </c>
    </row>
    <row r="37" spans="1:9" ht="102" x14ac:dyDescent="0.25">
      <c r="A37" s="10">
        <v>16</v>
      </c>
      <c r="B37" s="6" t="s">
        <v>50</v>
      </c>
      <c r="C37" s="9" t="s">
        <v>51</v>
      </c>
      <c r="D37" s="7">
        <v>0.28000000000000003</v>
      </c>
      <c r="E37" s="6" t="s">
        <v>23</v>
      </c>
      <c r="H37" s="7">
        <f>ROUND(D37*F37, 0)</f>
        <v>0</v>
      </c>
      <c r="I37" s="7">
        <f>ROUND(D37*G37, 0)</f>
        <v>0</v>
      </c>
    </row>
    <row r="38" spans="1:9" ht="25.5" x14ac:dyDescent="0.25">
      <c r="C38" s="9" t="s">
        <v>52</v>
      </c>
    </row>
    <row r="40" spans="1:9" ht="102" x14ac:dyDescent="0.25">
      <c r="A40" s="10">
        <v>17</v>
      </c>
      <c r="B40" s="6" t="s">
        <v>53</v>
      </c>
      <c r="C40" s="9" t="s">
        <v>54</v>
      </c>
      <c r="D40" s="7">
        <v>0.7</v>
      </c>
      <c r="E40" s="6" t="s">
        <v>23</v>
      </c>
      <c r="H40" s="7">
        <f>ROUND(D40*F40, 0)</f>
        <v>0</v>
      </c>
      <c r="I40" s="7">
        <f>ROUND(D40*G40, 0)</f>
        <v>0</v>
      </c>
    </row>
    <row r="41" spans="1:9" ht="25.5" x14ac:dyDescent="0.25">
      <c r="C41" s="9" t="s">
        <v>52</v>
      </c>
    </row>
    <row r="43" spans="1:9" ht="89.25" x14ac:dyDescent="0.25">
      <c r="A43" s="10">
        <v>18</v>
      </c>
      <c r="B43" s="6" t="s">
        <v>55</v>
      </c>
      <c r="C43" s="9" t="s">
        <v>56</v>
      </c>
      <c r="D43" s="7">
        <v>7.56</v>
      </c>
      <c r="E43" s="6" t="s">
        <v>23</v>
      </c>
      <c r="H43" s="7">
        <f>ROUND(D43*F43, 0)</f>
        <v>0</v>
      </c>
      <c r="I43" s="7">
        <f>ROUND(D43*G43, 0)</f>
        <v>0</v>
      </c>
    </row>
    <row r="44" spans="1:9" ht="38.25" x14ac:dyDescent="0.25">
      <c r="C44" s="9" t="s">
        <v>57</v>
      </c>
    </row>
    <row r="46" spans="1:9" ht="51" x14ac:dyDescent="0.25">
      <c r="A46" s="10">
        <v>19</v>
      </c>
      <c r="B46" s="6" t="s">
        <v>58</v>
      </c>
      <c r="C46" s="6" t="s">
        <v>59</v>
      </c>
      <c r="D46" s="7">
        <v>62.95</v>
      </c>
      <c r="E46" s="6" t="s">
        <v>12</v>
      </c>
      <c r="H46" s="7">
        <f>ROUND(D46*F46, 0)</f>
        <v>0</v>
      </c>
      <c r="I46" s="7">
        <f>ROUND(D46*G46, 0)</f>
        <v>0</v>
      </c>
    </row>
    <row r="48" spans="1:9" ht="63.75" x14ac:dyDescent="0.25">
      <c r="A48" s="10">
        <v>20</v>
      </c>
      <c r="B48" s="6" t="s">
        <v>60</v>
      </c>
      <c r="C48" s="6" t="s">
        <v>61</v>
      </c>
      <c r="D48" s="7">
        <v>56.65</v>
      </c>
      <c r="E48" s="6" t="s">
        <v>49</v>
      </c>
      <c r="H48" s="7">
        <f>ROUND(D48*F48, 0)</f>
        <v>0</v>
      </c>
      <c r="I48" s="7">
        <f>ROUND(D48*G48, 0)</f>
        <v>0</v>
      </c>
    </row>
    <row r="50" spans="1:9" ht="89.25" x14ac:dyDescent="0.25">
      <c r="A50" s="10">
        <v>22</v>
      </c>
      <c r="B50" s="6" t="s">
        <v>62</v>
      </c>
      <c r="C50" s="9" t="s">
        <v>63</v>
      </c>
      <c r="D50" s="7">
        <v>10</v>
      </c>
      <c r="E50" s="6" t="s">
        <v>49</v>
      </c>
      <c r="I50" s="7">
        <f>ROUND(D50*G50, 0)</f>
        <v>0</v>
      </c>
    </row>
    <row r="51" spans="1:9" x14ac:dyDescent="0.25">
      <c r="C51" s="9" t="s">
        <v>64</v>
      </c>
    </row>
    <row r="53" spans="1:9" s="4" customFormat="1" x14ac:dyDescent="0.25">
      <c r="A53" s="37" t="s">
        <v>65</v>
      </c>
      <c r="B53" s="37"/>
      <c r="C53" s="37"/>
      <c r="D53" s="37"/>
      <c r="E53" s="37"/>
      <c r="F53" s="37"/>
      <c r="G53" s="5"/>
      <c r="H53" s="5"/>
      <c r="I53" s="5"/>
    </row>
    <row r="54" spans="1:9" ht="89.25" x14ac:dyDescent="0.25">
      <c r="A54" s="10">
        <v>23</v>
      </c>
      <c r="B54" s="6" t="s">
        <v>66</v>
      </c>
      <c r="C54" s="9" t="s">
        <v>67</v>
      </c>
      <c r="D54" s="7">
        <v>4</v>
      </c>
      <c r="E54" s="6" t="s">
        <v>28</v>
      </c>
      <c r="H54" s="7">
        <f>ROUND(D54*F54, 0)</f>
        <v>0</v>
      </c>
      <c r="I54" s="7">
        <f>ROUND(D54*G54, 0)</f>
        <v>0</v>
      </c>
    </row>
    <row r="55" spans="1:9" ht="63.75" x14ac:dyDescent="0.25">
      <c r="C55" s="9" t="s">
        <v>68</v>
      </c>
    </row>
    <row r="57" spans="1:9" s="4" customFormat="1" x14ac:dyDescent="0.25">
      <c r="A57" s="37" t="s">
        <v>69</v>
      </c>
      <c r="B57" s="37"/>
      <c r="C57" s="37"/>
      <c r="D57" s="37"/>
      <c r="E57" s="37"/>
      <c r="F57" s="37"/>
      <c r="G57" s="5"/>
      <c r="H57" s="5"/>
      <c r="I57" s="5"/>
    </row>
    <row r="58" spans="1:9" ht="25.5" x14ac:dyDescent="0.25">
      <c r="A58" s="10">
        <v>24</v>
      </c>
      <c r="B58" s="6" t="s">
        <v>70</v>
      </c>
      <c r="C58" s="6" t="s">
        <v>71</v>
      </c>
      <c r="D58" s="7">
        <v>2.61</v>
      </c>
      <c r="E58" s="6" t="s">
        <v>23</v>
      </c>
      <c r="H58" s="7">
        <f>ROUND(D58*F58, 0)</f>
        <v>0</v>
      </c>
      <c r="I58" s="7">
        <f>ROUND(D58*G58, 0)</f>
        <v>0</v>
      </c>
    </row>
    <row r="60" spans="1:9" ht="25.5" x14ac:dyDescent="0.25">
      <c r="A60" s="10">
        <v>25</v>
      </c>
      <c r="B60" s="6" t="s">
        <v>72</v>
      </c>
      <c r="C60" s="6" t="s">
        <v>73</v>
      </c>
      <c r="D60" s="7">
        <v>2.2000000000000002</v>
      </c>
      <c r="E60" s="6" t="s">
        <v>12</v>
      </c>
      <c r="H60" s="7">
        <f>ROUND(D60*F60, 0)</f>
        <v>0</v>
      </c>
      <c r="I60" s="7">
        <f>ROUND(D60*G60, 0)</f>
        <v>0</v>
      </c>
    </row>
    <row r="62" spans="1:9" ht="102" x14ac:dyDescent="0.25">
      <c r="A62" s="10">
        <v>26</v>
      </c>
      <c r="B62" s="6" t="s">
        <v>74</v>
      </c>
      <c r="C62" s="9" t="s">
        <v>75</v>
      </c>
      <c r="D62" s="7">
        <v>5.15</v>
      </c>
      <c r="E62" s="6" t="s">
        <v>12</v>
      </c>
      <c r="H62" s="7">
        <f>ROUND(D62*F62, 0)</f>
        <v>0</v>
      </c>
      <c r="I62" s="7">
        <f>ROUND(D62*G62, 0)</f>
        <v>0</v>
      </c>
    </row>
    <row r="63" spans="1:9" ht="25.5" x14ac:dyDescent="0.25">
      <c r="C63" s="9" t="s">
        <v>76</v>
      </c>
    </row>
    <row r="65" spans="1:9" ht="102" x14ac:dyDescent="0.25">
      <c r="A65" s="10">
        <v>27</v>
      </c>
      <c r="B65" s="6" t="s">
        <v>77</v>
      </c>
      <c r="C65" s="9" t="s">
        <v>78</v>
      </c>
      <c r="D65" s="7">
        <v>2.4</v>
      </c>
      <c r="E65" s="6" t="s">
        <v>12</v>
      </c>
      <c r="H65" s="7">
        <f>ROUND(D65*F65, 0)</f>
        <v>0</v>
      </c>
      <c r="I65" s="7">
        <f>ROUND(D65*G65, 0)</f>
        <v>0</v>
      </c>
    </row>
    <row r="66" spans="1:9" ht="25.5" x14ac:dyDescent="0.25">
      <c r="C66" s="9" t="s">
        <v>79</v>
      </c>
    </row>
    <row r="68" spans="1:9" ht="38.25" x14ac:dyDescent="0.25">
      <c r="A68" s="10">
        <v>28</v>
      </c>
      <c r="B68" s="6" t="s">
        <v>80</v>
      </c>
      <c r="C68" s="6" t="s">
        <v>81</v>
      </c>
      <c r="D68" s="7">
        <v>2.7</v>
      </c>
      <c r="E68" s="6" t="s">
        <v>49</v>
      </c>
      <c r="H68" s="7">
        <f>ROUND(D68*F68, 0)</f>
        <v>0</v>
      </c>
      <c r="I68" s="7">
        <f>ROUND(D68*G68, 0)</f>
        <v>0</v>
      </c>
    </row>
    <row r="70" spans="1:9" ht="102" x14ac:dyDescent="0.25">
      <c r="A70" s="10">
        <v>29</v>
      </c>
      <c r="B70" s="6" t="s">
        <v>82</v>
      </c>
      <c r="C70" s="9" t="s">
        <v>83</v>
      </c>
      <c r="D70" s="7">
        <v>1.93</v>
      </c>
      <c r="E70" s="6" t="s">
        <v>23</v>
      </c>
      <c r="H70" s="7">
        <f>ROUND(D70*F70, 0)</f>
        <v>0</v>
      </c>
      <c r="I70" s="7">
        <f>ROUND(D70*G70, 0)</f>
        <v>0</v>
      </c>
    </row>
    <row r="71" spans="1:9" ht="25.5" x14ac:dyDescent="0.25">
      <c r="C71" s="9" t="s">
        <v>84</v>
      </c>
    </row>
    <row r="73" spans="1:9" ht="51" x14ac:dyDescent="0.25">
      <c r="A73" s="10">
        <v>30</v>
      </c>
      <c r="B73" s="6" t="s">
        <v>85</v>
      </c>
      <c r="C73" s="6" t="s">
        <v>86</v>
      </c>
      <c r="D73" s="7">
        <v>1</v>
      </c>
      <c r="E73" s="6" t="s">
        <v>28</v>
      </c>
      <c r="H73" s="7">
        <f>ROUND(D73*F73, 0)</f>
        <v>0</v>
      </c>
      <c r="I73" s="7">
        <f>ROUND(D73*G73, 0)</f>
        <v>0</v>
      </c>
    </row>
    <row r="75" spans="1:9" ht="89.25" x14ac:dyDescent="0.25">
      <c r="A75" s="10">
        <v>31</v>
      </c>
      <c r="B75" s="6" t="s">
        <v>87</v>
      </c>
      <c r="C75" s="6" t="s">
        <v>88</v>
      </c>
      <c r="D75" s="7">
        <v>1.35</v>
      </c>
      <c r="E75" s="6" t="s">
        <v>49</v>
      </c>
      <c r="H75" s="7">
        <f>ROUND(D75*F75, 0)</f>
        <v>0</v>
      </c>
      <c r="I75" s="7">
        <f>ROUND(D75*G75, 0)</f>
        <v>0</v>
      </c>
    </row>
    <row r="77" spans="1:9" ht="89.25" x14ac:dyDescent="0.25">
      <c r="A77" s="10">
        <v>32</v>
      </c>
      <c r="B77" s="6" t="s">
        <v>89</v>
      </c>
      <c r="C77" s="6" t="s">
        <v>90</v>
      </c>
      <c r="D77" s="7">
        <v>2.7</v>
      </c>
      <c r="E77" s="6" t="s">
        <v>49</v>
      </c>
      <c r="H77" s="7">
        <f>ROUND(D77*F77, 0)</f>
        <v>0</v>
      </c>
      <c r="I77" s="7">
        <f>ROUND(D77*G77, 0)</f>
        <v>0</v>
      </c>
    </row>
    <row r="79" spans="1:9" ht="89.25" x14ac:dyDescent="0.25">
      <c r="A79" s="10">
        <v>33</v>
      </c>
      <c r="B79" s="6" t="s">
        <v>91</v>
      </c>
      <c r="C79" s="9" t="s">
        <v>92</v>
      </c>
      <c r="D79" s="7">
        <v>1.89</v>
      </c>
      <c r="E79" s="6" t="s">
        <v>12</v>
      </c>
      <c r="H79" s="7">
        <f>ROUND(D79*F79, 0)</f>
        <v>0</v>
      </c>
      <c r="I79" s="7">
        <f>ROUND(D79*G79, 0)</f>
        <v>0</v>
      </c>
    </row>
    <row r="80" spans="1:9" ht="25.5" x14ac:dyDescent="0.25">
      <c r="C80" s="9" t="s">
        <v>93</v>
      </c>
    </row>
    <row r="82" spans="1:9" s="4" customFormat="1" x14ac:dyDescent="0.25">
      <c r="A82" s="37" t="s">
        <v>94</v>
      </c>
      <c r="B82" s="37"/>
      <c r="C82" s="37"/>
      <c r="D82" s="37"/>
      <c r="E82" s="37"/>
      <c r="F82" s="37"/>
      <c r="G82" s="5"/>
      <c r="H82" s="5"/>
      <c r="I82" s="5"/>
    </row>
    <row r="83" spans="1:9" ht="38.25" x14ac:dyDescent="0.25">
      <c r="A83" s="10">
        <v>34</v>
      </c>
      <c r="B83" s="6" t="s">
        <v>95</v>
      </c>
      <c r="C83" s="6" t="s">
        <v>96</v>
      </c>
      <c r="D83" s="7">
        <v>15.15</v>
      </c>
      <c r="E83" s="6" t="s">
        <v>12</v>
      </c>
      <c r="H83" s="7">
        <f>ROUND(D83*F83, 0)</f>
        <v>0</v>
      </c>
      <c r="I83" s="7">
        <f>ROUND(D83*G83, 0)</f>
        <v>0</v>
      </c>
    </row>
    <row r="85" spans="1:9" ht="25.5" x14ac:dyDescent="0.25">
      <c r="A85" s="10">
        <v>35</v>
      </c>
      <c r="B85" s="6" t="s">
        <v>97</v>
      </c>
      <c r="C85" s="6" t="s">
        <v>98</v>
      </c>
      <c r="D85" s="7">
        <v>116.3</v>
      </c>
      <c r="E85" s="6" t="s">
        <v>12</v>
      </c>
      <c r="H85" s="7">
        <f>ROUND(D85*F85, 0)</f>
        <v>0</v>
      </c>
      <c r="I85" s="7">
        <f>ROUND(D85*G85, 0)</f>
        <v>0</v>
      </c>
    </row>
    <row r="87" spans="1:9" x14ac:dyDescent="0.25">
      <c r="A87" s="10">
        <v>36</v>
      </c>
      <c r="B87" s="6" t="s">
        <v>99</v>
      </c>
      <c r="C87" s="6" t="s">
        <v>100</v>
      </c>
      <c r="D87" s="7">
        <v>33.44</v>
      </c>
      <c r="E87" s="6" t="s">
        <v>12</v>
      </c>
      <c r="H87" s="7">
        <f>ROUND(D87*F87, 0)</f>
        <v>0</v>
      </c>
      <c r="I87" s="7">
        <f>ROUND(D87*G87, 0)</f>
        <v>0</v>
      </c>
    </row>
    <row r="90" spans="1:9" ht="102" x14ac:dyDescent="0.25">
      <c r="A90" s="10">
        <v>38</v>
      </c>
      <c r="B90" s="6" t="s">
        <v>101</v>
      </c>
      <c r="C90" s="9" t="s">
        <v>102</v>
      </c>
      <c r="D90" s="7">
        <v>137.83000000000001</v>
      </c>
      <c r="E90" s="6" t="s">
        <v>12</v>
      </c>
      <c r="H90" s="7">
        <f>ROUND(D90*F90, 0)</f>
        <v>0</v>
      </c>
      <c r="I90" s="7">
        <f>ROUND(D90*G90, 0)</f>
        <v>0</v>
      </c>
    </row>
    <row r="91" spans="1:9" x14ac:dyDescent="0.25">
      <c r="C91" s="9" t="s">
        <v>103</v>
      </c>
    </row>
    <row r="93" spans="1:9" ht="25.5" x14ac:dyDescent="0.25">
      <c r="A93" s="10">
        <v>39</v>
      </c>
      <c r="B93" s="6" t="s">
        <v>104</v>
      </c>
      <c r="C93" s="6" t="s">
        <v>105</v>
      </c>
      <c r="D93" s="7">
        <v>137.83000000000001</v>
      </c>
      <c r="E93" s="6" t="s">
        <v>12</v>
      </c>
      <c r="H93" s="7">
        <f>ROUND(D93*F93, 0)</f>
        <v>0</v>
      </c>
      <c r="I93" s="7">
        <f>ROUND(D93*G93, 0)</f>
        <v>0</v>
      </c>
    </row>
    <row r="95" spans="1:9" ht="25.5" x14ac:dyDescent="0.25">
      <c r="A95" s="10">
        <v>40</v>
      </c>
      <c r="B95" s="6" t="s">
        <v>106</v>
      </c>
      <c r="C95" s="6" t="s">
        <v>107</v>
      </c>
      <c r="D95" s="7">
        <v>165.4</v>
      </c>
      <c r="E95" s="6" t="s">
        <v>49</v>
      </c>
      <c r="H95" s="7">
        <f>ROUND(D95*F95, 0)</f>
        <v>0</v>
      </c>
      <c r="I95" s="7">
        <f>ROUND(D95*G95, 0)</f>
        <v>0</v>
      </c>
    </row>
    <row r="97" spans="1:9" ht="25.5" x14ac:dyDescent="0.25">
      <c r="A97" s="10">
        <v>41</v>
      </c>
      <c r="B97" s="6" t="s">
        <v>108</v>
      </c>
      <c r="C97" s="6" t="s">
        <v>109</v>
      </c>
      <c r="D97" s="7">
        <v>165.4</v>
      </c>
      <c r="E97" s="6" t="s">
        <v>49</v>
      </c>
      <c r="H97" s="7">
        <f>ROUND(D97*F97, 0)</f>
        <v>0</v>
      </c>
      <c r="I97" s="7">
        <f>ROUND(D97*G97, 0)</f>
        <v>0</v>
      </c>
    </row>
    <row r="99" spans="1:9" ht="38.25" x14ac:dyDescent="0.25">
      <c r="A99" s="10">
        <v>42</v>
      </c>
      <c r="B99" s="6" t="s">
        <v>110</v>
      </c>
      <c r="C99" s="6" t="s">
        <v>111</v>
      </c>
      <c r="D99" s="7">
        <v>14.2</v>
      </c>
      <c r="E99" s="6" t="s">
        <v>49</v>
      </c>
      <c r="H99" s="7">
        <f>ROUND(D99*F99, 0)</f>
        <v>0</v>
      </c>
      <c r="I99" s="7">
        <f>ROUND(D99*G99, 0)</f>
        <v>0</v>
      </c>
    </row>
    <row r="101" spans="1:9" ht="51" x14ac:dyDescent="0.25">
      <c r="A101" s="10">
        <v>43</v>
      </c>
      <c r="B101" s="6" t="s">
        <v>112</v>
      </c>
      <c r="C101" s="6" t="s">
        <v>113</v>
      </c>
      <c r="D101" s="7">
        <v>29.52</v>
      </c>
      <c r="E101" s="6" t="s">
        <v>12</v>
      </c>
      <c r="H101" s="7">
        <f>ROUND(D101*F101, 0)</f>
        <v>0</v>
      </c>
      <c r="I101" s="7">
        <f>ROUND(D101*G101, 0)</f>
        <v>0</v>
      </c>
    </row>
    <row r="103" spans="1:9" ht="25.5" x14ac:dyDescent="0.25">
      <c r="A103" s="10">
        <v>44</v>
      </c>
      <c r="B103" s="6" t="s">
        <v>114</v>
      </c>
      <c r="C103" s="6" t="s">
        <v>115</v>
      </c>
      <c r="D103" s="7">
        <v>28.13</v>
      </c>
      <c r="E103" s="6" t="s">
        <v>49</v>
      </c>
      <c r="H103" s="7">
        <f>ROUND(D103*F103, 0)</f>
        <v>0</v>
      </c>
      <c r="I103" s="7">
        <f>ROUND(D103*G103, 0)</f>
        <v>0</v>
      </c>
    </row>
    <row r="105" spans="1:9" ht="102" x14ac:dyDescent="0.25">
      <c r="A105" s="10">
        <v>45</v>
      </c>
      <c r="B105" s="6" t="s">
        <v>116</v>
      </c>
      <c r="C105" s="9" t="s">
        <v>117</v>
      </c>
      <c r="D105" s="7">
        <v>137.83000000000001</v>
      </c>
      <c r="E105" s="6" t="s">
        <v>12</v>
      </c>
      <c r="H105" s="7">
        <f>ROUND(D105*F105, 0)</f>
        <v>0</v>
      </c>
      <c r="I105" s="7">
        <f>ROUND(D105*G105, 0)</f>
        <v>0</v>
      </c>
    </row>
    <row r="106" spans="1:9" x14ac:dyDescent="0.25">
      <c r="C106" s="9" t="s">
        <v>118</v>
      </c>
    </row>
    <row r="108" spans="1:9" ht="38.25" x14ac:dyDescent="0.25">
      <c r="A108" s="10">
        <v>46</v>
      </c>
      <c r="B108" s="6" t="s">
        <v>119</v>
      </c>
      <c r="C108" s="6" t="s">
        <v>120</v>
      </c>
      <c r="D108" s="7">
        <v>1.5</v>
      </c>
      <c r="E108" s="6" t="s">
        <v>121</v>
      </c>
      <c r="H108" s="7">
        <f>ROUND(D108*F108, 0)</f>
        <v>0</v>
      </c>
      <c r="I108" s="7">
        <f>ROUND(D108*G108, 0)</f>
        <v>0</v>
      </c>
    </row>
    <row r="110" spans="1:9" s="4" customFormat="1" x14ac:dyDescent="0.25">
      <c r="A110" s="37" t="s">
        <v>122</v>
      </c>
      <c r="B110" s="37"/>
      <c r="C110" s="37"/>
      <c r="D110" s="37"/>
      <c r="E110" s="37"/>
      <c r="F110" s="37"/>
      <c r="G110" s="5"/>
      <c r="H110" s="5"/>
      <c r="I110" s="5"/>
    </row>
    <row r="111" spans="1:9" x14ac:dyDescent="0.25">
      <c r="A111" s="10">
        <v>58</v>
      </c>
      <c r="B111" s="6" t="s">
        <v>123</v>
      </c>
      <c r="C111" s="6" t="s">
        <v>124</v>
      </c>
      <c r="D111" s="7">
        <v>67.13</v>
      </c>
      <c r="E111" s="6" t="s">
        <v>12</v>
      </c>
      <c r="H111" s="7">
        <f>ROUND(D111*F111, 0)</f>
        <v>0</v>
      </c>
      <c r="I111" s="7">
        <f>ROUND(D111*G111, 0)</f>
        <v>0</v>
      </c>
    </row>
    <row r="113" spans="1:9" ht="89.25" x14ac:dyDescent="0.25">
      <c r="A113" s="10">
        <v>59</v>
      </c>
      <c r="B113" s="6" t="s">
        <v>125</v>
      </c>
      <c r="C113" s="9" t="s">
        <v>126</v>
      </c>
      <c r="D113" s="7">
        <v>7.85</v>
      </c>
      <c r="E113" s="6" t="s">
        <v>12</v>
      </c>
      <c r="H113" s="14">
        <f>D113*F113</f>
        <v>0</v>
      </c>
      <c r="I113" s="14">
        <f>D113*G113</f>
        <v>0</v>
      </c>
    </row>
    <row r="114" spans="1:9" x14ac:dyDescent="0.25">
      <c r="C114" s="9" t="s">
        <v>127</v>
      </c>
    </row>
    <row r="115" spans="1:9" x14ac:dyDescent="0.25">
      <c r="C115" s="13"/>
    </row>
    <row r="116" spans="1:9" ht="89.25" x14ac:dyDescent="0.25">
      <c r="A116" s="10">
        <v>60</v>
      </c>
      <c r="B116" s="6" t="s">
        <v>128</v>
      </c>
      <c r="C116" s="9" t="s">
        <v>129</v>
      </c>
      <c r="D116" s="7">
        <v>18.97</v>
      </c>
      <c r="E116" s="6" t="s">
        <v>12</v>
      </c>
      <c r="H116" s="14">
        <f>D116*F116</f>
        <v>0</v>
      </c>
      <c r="I116" s="14">
        <f>D116*G116</f>
        <v>0</v>
      </c>
    </row>
    <row r="117" spans="1:9" x14ac:dyDescent="0.25">
      <c r="C117" s="9" t="s">
        <v>130</v>
      </c>
    </row>
    <row r="118" spans="1:9" x14ac:dyDescent="0.25">
      <c r="C118" s="13"/>
    </row>
    <row r="119" spans="1:9" ht="89.25" x14ac:dyDescent="0.25">
      <c r="A119" s="10">
        <v>61</v>
      </c>
      <c r="B119" s="6" t="s">
        <v>131</v>
      </c>
      <c r="C119" s="9" t="s">
        <v>132</v>
      </c>
      <c r="D119" s="7">
        <v>22.45</v>
      </c>
      <c r="E119" s="6" t="s">
        <v>12</v>
      </c>
      <c r="H119" s="14">
        <f>D119*F119</f>
        <v>0</v>
      </c>
      <c r="I119" s="14">
        <f>D119*G119</f>
        <v>0</v>
      </c>
    </row>
    <row r="120" spans="1:9" x14ac:dyDescent="0.25">
      <c r="C120" s="9" t="s">
        <v>133</v>
      </c>
    </row>
    <row r="121" spans="1:9" ht="25.5" x14ac:dyDescent="0.25">
      <c r="C121" s="9" t="s">
        <v>134</v>
      </c>
    </row>
    <row r="122" spans="1:9" x14ac:dyDescent="0.25">
      <c r="C122" s="9"/>
    </row>
    <row r="123" spans="1:9" ht="89.25" x14ac:dyDescent="0.25">
      <c r="A123" s="10">
        <v>62</v>
      </c>
      <c r="B123" s="6" t="s">
        <v>232</v>
      </c>
      <c r="C123" s="9" t="s">
        <v>233</v>
      </c>
      <c r="D123" s="7">
        <v>81.86</v>
      </c>
      <c r="E123" s="6" t="s">
        <v>12</v>
      </c>
      <c r="H123" s="7">
        <f>ROUND(D123*F123, 0)</f>
        <v>0</v>
      </c>
      <c r="I123" s="7">
        <f>ROUND(D123*G123, 0)</f>
        <v>0</v>
      </c>
    </row>
    <row r="124" spans="1:9" ht="25.5" x14ac:dyDescent="0.25">
      <c r="C124" s="9" t="s">
        <v>134</v>
      </c>
    </row>
    <row r="125" spans="1:9" x14ac:dyDescent="0.25">
      <c r="C125" s="13"/>
    </row>
    <row r="126" spans="1:9" s="4" customFormat="1" x14ac:dyDescent="0.25">
      <c r="A126" s="37" t="s">
        <v>135</v>
      </c>
      <c r="B126" s="37"/>
      <c r="C126" s="37"/>
      <c r="D126" s="37"/>
      <c r="E126" s="37"/>
      <c r="F126" s="37"/>
      <c r="G126" s="5"/>
      <c r="H126" s="5"/>
      <c r="I126" s="5"/>
    </row>
    <row r="127" spans="1:9" ht="38.25" x14ac:dyDescent="0.25">
      <c r="A127" s="10">
        <v>63</v>
      </c>
      <c r="B127" s="6" t="s">
        <v>136</v>
      </c>
      <c r="C127" s="6" t="s">
        <v>137</v>
      </c>
      <c r="D127" s="7">
        <v>116.3</v>
      </c>
      <c r="E127" s="6" t="s">
        <v>12</v>
      </c>
      <c r="H127" s="7">
        <f>ROUND(D127*F127, 0)</f>
        <v>0</v>
      </c>
      <c r="I127" s="7">
        <f>ROUND(D127*G127, 0)</f>
        <v>0</v>
      </c>
    </row>
    <row r="129" spans="1:9" ht="63.75" x14ac:dyDescent="0.25">
      <c r="A129" s="10">
        <v>64</v>
      </c>
      <c r="B129" s="6" t="s">
        <v>138</v>
      </c>
      <c r="C129" s="6" t="s">
        <v>139</v>
      </c>
      <c r="D129" s="7">
        <v>137.83000000000001</v>
      </c>
      <c r="E129" s="6" t="s">
        <v>12</v>
      </c>
      <c r="H129" s="7">
        <f>ROUND(D129*F129, 0)</f>
        <v>0</v>
      </c>
      <c r="I129" s="7">
        <f>ROUND(D129*G129, 0)</f>
        <v>0</v>
      </c>
    </row>
    <row r="131" spans="1:9" ht="89.25" x14ac:dyDescent="0.25">
      <c r="A131" s="10">
        <v>65</v>
      </c>
      <c r="B131" s="6" t="s">
        <v>140</v>
      </c>
      <c r="C131" s="9" t="s">
        <v>141</v>
      </c>
      <c r="D131" s="7">
        <v>14.2</v>
      </c>
      <c r="E131" s="6" t="s">
        <v>49</v>
      </c>
      <c r="H131" s="7">
        <f>ROUND(D131*F131, 0)</f>
        <v>0</v>
      </c>
      <c r="I131" s="7">
        <f>ROUND(D131*G131, 0)</f>
        <v>0</v>
      </c>
    </row>
    <row r="132" spans="1:9" ht="25.5" x14ac:dyDescent="0.25">
      <c r="C132" s="9" t="s">
        <v>142</v>
      </c>
    </row>
    <row r="134" spans="1:9" ht="63.75" x14ac:dyDescent="0.25">
      <c r="A134" s="10">
        <v>66</v>
      </c>
      <c r="B134" s="6" t="s">
        <v>143</v>
      </c>
      <c r="C134" s="6" t="s">
        <v>144</v>
      </c>
      <c r="D134" s="7">
        <v>32</v>
      </c>
      <c r="E134" s="6" t="s">
        <v>28</v>
      </c>
      <c r="H134" s="7">
        <f>ROUND(D134*F134, 0)</f>
        <v>0</v>
      </c>
      <c r="I134" s="7">
        <f>ROUND(D134*G134, 0)</f>
        <v>0</v>
      </c>
    </row>
    <row r="136" spans="1:9" ht="76.5" x14ac:dyDescent="0.25">
      <c r="A136" s="10">
        <v>67</v>
      </c>
      <c r="B136" s="6" t="s">
        <v>145</v>
      </c>
      <c r="C136" s="6" t="s">
        <v>146</v>
      </c>
      <c r="D136" s="7">
        <v>28.13</v>
      </c>
      <c r="E136" s="6" t="s">
        <v>49</v>
      </c>
      <c r="H136" s="7">
        <f>ROUND(D136*F136, 0)</f>
        <v>0</v>
      </c>
      <c r="I136" s="7">
        <f>ROUND(D136*G136, 0)</f>
        <v>0</v>
      </c>
    </row>
    <row r="138" spans="1:9" ht="38.25" x14ac:dyDescent="0.25">
      <c r="A138" s="10">
        <v>68</v>
      </c>
      <c r="B138" s="6" t="s">
        <v>147</v>
      </c>
      <c r="C138" s="6" t="s">
        <v>148</v>
      </c>
      <c r="D138" s="7">
        <v>85</v>
      </c>
      <c r="E138" s="6" t="s">
        <v>28</v>
      </c>
      <c r="H138" s="7">
        <f>ROUND(D138*F138, 0)</f>
        <v>0</v>
      </c>
      <c r="I138" s="7">
        <f>ROUND(D138*G138, 0)</f>
        <v>0</v>
      </c>
    </row>
    <row r="140" spans="1:9" s="4" customFormat="1" x14ac:dyDescent="0.25">
      <c r="A140" s="37" t="s">
        <v>149</v>
      </c>
      <c r="B140" s="37"/>
      <c r="C140" s="37"/>
      <c r="D140" s="37"/>
      <c r="E140" s="37"/>
      <c r="F140" s="37"/>
      <c r="G140" s="5"/>
      <c r="H140" s="5"/>
      <c r="I140" s="5"/>
    </row>
    <row r="141" spans="1:9" ht="38.25" x14ac:dyDescent="0.25">
      <c r="A141" s="10">
        <v>69</v>
      </c>
      <c r="B141" s="6" t="s">
        <v>150</v>
      </c>
      <c r="C141" s="6" t="s">
        <v>151</v>
      </c>
      <c r="D141" s="7">
        <v>100.3</v>
      </c>
      <c r="E141" s="6" t="s">
        <v>12</v>
      </c>
      <c r="H141" s="7">
        <f>ROUND(D141*F141, 0)</f>
        <v>0</v>
      </c>
      <c r="I141" s="7">
        <f>ROUND(D141*G141, 0)</f>
        <v>0</v>
      </c>
    </row>
    <row r="143" spans="1:9" ht="38.25" x14ac:dyDescent="0.25">
      <c r="A143" s="10">
        <v>70</v>
      </c>
      <c r="B143" s="6" t="s">
        <v>152</v>
      </c>
      <c r="C143" s="6" t="s">
        <v>153</v>
      </c>
      <c r="D143" s="7">
        <v>27.03</v>
      </c>
      <c r="E143" s="6" t="s">
        <v>12</v>
      </c>
      <c r="H143" s="7">
        <f>ROUND(D143*F143, 0)</f>
        <v>0</v>
      </c>
      <c r="I143" s="7">
        <f>ROUND(D143*G143, 0)</f>
        <v>0</v>
      </c>
    </row>
    <row r="145" spans="1:9" ht="51" x14ac:dyDescent="0.25">
      <c r="A145" s="10">
        <v>71</v>
      </c>
      <c r="B145" s="6" t="s">
        <v>154</v>
      </c>
      <c r="C145" s="6" t="s">
        <v>155</v>
      </c>
      <c r="D145" s="7">
        <v>71.55</v>
      </c>
      <c r="E145" s="6" t="s">
        <v>49</v>
      </c>
      <c r="H145" s="7">
        <f>ROUND(D145*F145, 0)</f>
        <v>0</v>
      </c>
      <c r="I145" s="7">
        <f>ROUND(D145*G145, 0)</f>
        <v>0</v>
      </c>
    </row>
    <row r="147" spans="1:9" ht="51" x14ac:dyDescent="0.25">
      <c r="A147" s="10">
        <v>72</v>
      </c>
      <c r="B147" s="6" t="s">
        <v>156</v>
      </c>
      <c r="C147" s="6" t="s">
        <v>157</v>
      </c>
      <c r="D147" s="7">
        <v>33.97</v>
      </c>
      <c r="E147" s="6" t="s">
        <v>12</v>
      </c>
      <c r="H147" s="7">
        <f>ROUND(D147*F147, 0)</f>
        <v>0</v>
      </c>
      <c r="I147" s="7">
        <f>ROUND(D147*G147, 0)</f>
        <v>0</v>
      </c>
    </row>
    <row r="149" spans="1:9" s="4" customFormat="1" x14ac:dyDescent="0.25">
      <c r="A149" s="37" t="s">
        <v>158</v>
      </c>
      <c r="B149" s="37"/>
      <c r="C149" s="37"/>
      <c r="D149" s="37"/>
      <c r="E149" s="37"/>
      <c r="F149" s="37"/>
      <c r="G149" s="5"/>
      <c r="H149" s="5"/>
      <c r="I149" s="5"/>
    </row>
    <row r="150" spans="1:9" ht="25.5" x14ac:dyDescent="0.25">
      <c r="A150" s="10">
        <v>91</v>
      </c>
      <c r="B150" s="6" t="s">
        <v>159</v>
      </c>
      <c r="C150" s="6" t="s">
        <v>160</v>
      </c>
      <c r="D150" s="7">
        <v>29.3</v>
      </c>
      <c r="E150" s="6" t="s">
        <v>49</v>
      </c>
      <c r="H150" s="7">
        <f>ROUND(D150*F150, 0)</f>
        <v>0</v>
      </c>
      <c r="I150" s="7">
        <f>ROUND(D150*G150, 0)</f>
        <v>0</v>
      </c>
    </row>
    <row r="152" spans="1:9" ht="25.5" x14ac:dyDescent="0.25">
      <c r="A152" s="10">
        <v>92</v>
      </c>
      <c r="B152" s="6" t="s">
        <v>161</v>
      </c>
      <c r="C152" s="6" t="s">
        <v>162</v>
      </c>
      <c r="D152" s="7">
        <v>7.5</v>
      </c>
      <c r="E152" s="6" t="s">
        <v>49</v>
      </c>
      <c r="H152" s="7">
        <f>ROUND(D152*F152, 0)</f>
        <v>0</v>
      </c>
      <c r="I152" s="7">
        <f>ROUND(D152*G152, 0)</f>
        <v>0</v>
      </c>
    </row>
    <row r="154" spans="1:9" ht="25.5" x14ac:dyDescent="0.25">
      <c r="A154" s="10">
        <v>93</v>
      </c>
      <c r="B154" s="6" t="s">
        <v>163</v>
      </c>
      <c r="C154" s="6" t="s">
        <v>164</v>
      </c>
      <c r="D154" s="7">
        <v>30.4</v>
      </c>
      <c r="E154" s="6" t="s">
        <v>49</v>
      </c>
      <c r="H154" s="7">
        <f>ROUND(D154*F154, 0)</f>
        <v>0</v>
      </c>
      <c r="I154" s="7">
        <f>ROUND(D154*G154, 0)</f>
        <v>0</v>
      </c>
    </row>
    <row r="156" spans="1:9" ht="89.25" x14ac:dyDescent="0.25">
      <c r="A156" s="10">
        <v>94</v>
      </c>
      <c r="B156" s="6" t="s">
        <v>165</v>
      </c>
      <c r="C156" s="6" t="s">
        <v>166</v>
      </c>
      <c r="D156" s="7">
        <v>28.13</v>
      </c>
      <c r="E156" s="6" t="s">
        <v>49</v>
      </c>
      <c r="H156" s="7">
        <f>ROUND(D156*F156, 0)</f>
        <v>0</v>
      </c>
      <c r="I156" s="7">
        <f>ROUND(D156*G156, 0)</f>
        <v>0</v>
      </c>
    </row>
    <row r="158" spans="1:9" ht="76.5" x14ac:dyDescent="0.25">
      <c r="A158" s="10">
        <v>95</v>
      </c>
      <c r="B158" s="6" t="s">
        <v>167</v>
      </c>
      <c r="C158" s="6" t="s">
        <v>168</v>
      </c>
      <c r="D158" s="7">
        <v>24.25</v>
      </c>
      <c r="E158" s="6" t="s">
        <v>49</v>
      </c>
      <c r="H158" s="7">
        <f>ROUND(D158*F158, 0)</f>
        <v>0</v>
      </c>
      <c r="I158" s="7">
        <f>ROUND(D158*G158, 0)</f>
        <v>0</v>
      </c>
    </row>
    <row r="160" spans="1:9" ht="63.75" x14ac:dyDescent="0.25">
      <c r="A160" s="10">
        <v>96</v>
      </c>
      <c r="B160" s="6" t="s">
        <v>169</v>
      </c>
      <c r="C160" s="6" t="s">
        <v>170</v>
      </c>
      <c r="D160" s="7">
        <v>29.51</v>
      </c>
      <c r="E160" s="6" t="s">
        <v>49</v>
      </c>
      <c r="H160" s="7">
        <f>ROUND(D160*F160, 0)</f>
        <v>0</v>
      </c>
      <c r="I160" s="7">
        <f>ROUND(D160*G160, 0)</f>
        <v>0</v>
      </c>
    </row>
    <row r="162" spans="1:9" ht="76.5" x14ac:dyDescent="0.25">
      <c r="A162" s="10">
        <v>97</v>
      </c>
      <c r="B162" s="6" t="s">
        <v>171</v>
      </c>
      <c r="C162" s="6" t="s">
        <v>172</v>
      </c>
      <c r="D162" s="7">
        <v>16.5</v>
      </c>
      <c r="E162" s="6" t="s">
        <v>49</v>
      </c>
      <c r="H162" s="7">
        <f>ROUND(D162*F162, 0)</f>
        <v>0</v>
      </c>
      <c r="I162" s="7">
        <f>ROUND(D162*G162, 0)</f>
        <v>0</v>
      </c>
    </row>
    <row r="164" spans="1:9" s="4" customFormat="1" x14ac:dyDescent="0.25">
      <c r="A164" s="37" t="s">
        <v>173</v>
      </c>
      <c r="B164" s="37"/>
      <c r="C164" s="37"/>
      <c r="D164" s="37"/>
      <c r="E164" s="37"/>
      <c r="F164" s="37"/>
      <c r="G164" s="5"/>
      <c r="H164" s="5"/>
      <c r="I164" s="5"/>
    </row>
    <row r="165" spans="1:9" ht="38.25" x14ac:dyDescent="0.25">
      <c r="A165" s="10">
        <v>101</v>
      </c>
      <c r="B165" s="6" t="s">
        <v>174</v>
      </c>
      <c r="C165" s="6" t="s">
        <v>175</v>
      </c>
      <c r="D165" s="7">
        <v>21.46</v>
      </c>
      <c r="E165" s="6" t="s">
        <v>176</v>
      </c>
      <c r="H165" s="7">
        <f>ROUND(D165*F165, 0)</f>
        <v>0</v>
      </c>
      <c r="I165" s="7">
        <f>ROUND(D165*G165, 0)</f>
        <v>0</v>
      </c>
    </row>
    <row r="167" spans="1:9" ht="38.25" x14ac:dyDescent="0.25">
      <c r="A167" s="10">
        <v>102</v>
      </c>
      <c r="B167" s="6" t="s">
        <v>177</v>
      </c>
      <c r="C167" s="6" t="s">
        <v>178</v>
      </c>
      <c r="D167" s="7">
        <v>2.1</v>
      </c>
      <c r="E167" s="6" t="s">
        <v>176</v>
      </c>
      <c r="H167" s="7">
        <f>ROUND(D167*F167, 0)</f>
        <v>0</v>
      </c>
      <c r="I167" s="7">
        <f>ROUND(D167*G167, 0)</f>
        <v>0</v>
      </c>
    </row>
    <row r="169" spans="1:9" ht="89.25" x14ac:dyDescent="0.25">
      <c r="A169" s="10">
        <v>107</v>
      </c>
      <c r="B169" s="6" t="s">
        <v>179</v>
      </c>
      <c r="C169" s="9" t="s">
        <v>180</v>
      </c>
      <c r="D169" s="7">
        <v>5</v>
      </c>
      <c r="E169" s="6" t="s">
        <v>28</v>
      </c>
      <c r="F169" s="36" t="s">
        <v>329</v>
      </c>
      <c r="H169" s="7" t="e">
        <f>ROUND(D169*F169, 0)</f>
        <v>#VALUE!</v>
      </c>
      <c r="I169" s="7">
        <f>ROUND(D169*G169, 0)</f>
        <v>0</v>
      </c>
    </row>
    <row r="170" spans="1:9" ht="89.25" x14ac:dyDescent="0.25">
      <c r="C170" s="9" t="s">
        <v>181</v>
      </c>
    </row>
    <row r="171" spans="1:9" ht="89.25" x14ac:dyDescent="0.25">
      <c r="C171" s="9" t="s">
        <v>182</v>
      </c>
    </row>
    <row r="172" spans="1:9" ht="63.75" x14ac:dyDescent="0.25">
      <c r="C172" s="9" t="s">
        <v>183</v>
      </c>
    </row>
    <row r="174" spans="1:9" ht="89.25" x14ac:dyDescent="0.25">
      <c r="A174" s="10">
        <v>108</v>
      </c>
      <c r="B174" s="6" t="s">
        <v>184</v>
      </c>
      <c r="C174" s="9" t="s">
        <v>185</v>
      </c>
      <c r="D174" s="7">
        <v>5</v>
      </c>
      <c r="E174" s="6" t="s">
        <v>28</v>
      </c>
      <c r="F174" s="36" t="s">
        <v>329</v>
      </c>
      <c r="H174" s="7" t="e">
        <f>ROUND(D174*F174, 0)</f>
        <v>#VALUE!</v>
      </c>
      <c r="I174" s="7">
        <f>ROUND(D174*G174, 0)</f>
        <v>0</v>
      </c>
    </row>
    <row r="175" spans="1:9" ht="89.25" x14ac:dyDescent="0.25">
      <c r="C175" s="9" t="s">
        <v>186</v>
      </c>
    </row>
    <row r="177" spans="1:9" ht="89.25" x14ac:dyDescent="0.25">
      <c r="A177" s="10">
        <v>109</v>
      </c>
      <c r="B177" s="6" t="s">
        <v>187</v>
      </c>
      <c r="C177" s="9" t="s">
        <v>188</v>
      </c>
      <c r="D177" s="7">
        <v>1</v>
      </c>
      <c r="E177" s="6" t="s">
        <v>28</v>
      </c>
      <c r="F177" s="36" t="s">
        <v>329</v>
      </c>
      <c r="H177" s="7" t="e">
        <f>ROUND(D177*F177, 0)</f>
        <v>#VALUE!</v>
      </c>
      <c r="I177" s="7">
        <f>ROUND(D177*G177, 0)</f>
        <v>0</v>
      </c>
    </row>
    <row r="178" spans="1:9" ht="25.5" x14ac:dyDescent="0.25">
      <c r="C178" s="9" t="s">
        <v>189</v>
      </c>
    </row>
    <row r="180" spans="1:9" ht="89.25" x14ac:dyDescent="0.25">
      <c r="A180" s="10">
        <v>110</v>
      </c>
      <c r="B180" s="6" t="s">
        <v>190</v>
      </c>
      <c r="C180" s="6" t="s">
        <v>191</v>
      </c>
      <c r="D180" s="7">
        <v>3</v>
      </c>
      <c r="E180" s="6" t="s">
        <v>28</v>
      </c>
      <c r="F180" s="36" t="s">
        <v>329</v>
      </c>
      <c r="H180" s="7" t="e">
        <f>ROUND(D180*F180, 0)</f>
        <v>#VALUE!</v>
      </c>
      <c r="I180" s="7">
        <f>ROUND(D180*G180, 0)</f>
        <v>0</v>
      </c>
    </row>
    <row r="182" spans="1:9" ht="84" x14ac:dyDescent="0.25">
      <c r="A182" s="10">
        <v>111</v>
      </c>
      <c r="B182" s="6" t="s">
        <v>192</v>
      </c>
      <c r="C182" s="6" t="s">
        <v>193</v>
      </c>
      <c r="D182" s="7">
        <v>1</v>
      </c>
      <c r="E182" s="6" t="s">
        <v>28</v>
      </c>
      <c r="F182" s="36" t="s">
        <v>329</v>
      </c>
      <c r="H182" s="7" t="e">
        <f>ROUND(D182*F182, 0)</f>
        <v>#VALUE!</v>
      </c>
      <c r="I182" s="7">
        <f>ROUND(D182*G182, 0)</f>
        <v>0</v>
      </c>
    </row>
    <row r="184" spans="1:9" ht="89.25" x14ac:dyDescent="0.25">
      <c r="A184" s="10">
        <v>112</v>
      </c>
      <c r="B184" s="6" t="s">
        <v>194</v>
      </c>
      <c r="C184" s="6" t="s">
        <v>195</v>
      </c>
      <c r="D184" s="7">
        <v>2</v>
      </c>
      <c r="E184" s="6" t="s">
        <v>28</v>
      </c>
      <c r="F184" s="36" t="s">
        <v>329</v>
      </c>
      <c r="H184" s="7" t="e">
        <f>ROUND(D184*F184, 0)</f>
        <v>#VALUE!</v>
      </c>
      <c r="I184" s="7">
        <f>ROUND(D184*G184, 0)</f>
        <v>0</v>
      </c>
    </row>
    <row r="186" spans="1:9" ht="89.25" x14ac:dyDescent="0.25">
      <c r="A186" s="10">
        <v>113</v>
      </c>
      <c r="B186" s="6" t="s">
        <v>196</v>
      </c>
      <c r="C186" s="6" t="s">
        <v>197</v>
      </c>
      <c r="D186" s="7">
        <v>1</v>
      </c>
      <c r="E186" s="6" t="s">
        <v>28</v>
      </c>
      <c r="F186" s="36" t="s">
        <v>329</v>
      </c>
      <c r="H186" s="7" t="e">
        <f>ROUND(D186*F186, 0)</f>
        <v>#VALUE!</v>
      </c>
      <c r="I186" s="7">
        <f>ROUND(D186*G186, 0)</f>
        <v>0</v>
      </c>
    </row>
    <row r="188" spans="1:9" ht="89.25" x14ac:dyDescent="0.25">
      <c r="A188" s="10">
        <v>114</v>
      </c>
      <c r="B188" s="6" t="s">
        <v>198</v>
      </c>
      <c r="C188" s="6" t="s">
        <v>199</v>
      </c>
      <c r="D188" s="7">
        <v>2</v>
      </c>
      <c r="E188" s="6" t="s">
        <v>28</v>
      </c>
      <c r="F188" s="36" t="s">
        <v>329</v>
      </c>
      <c r="H188" s="7" t="e">
        <f>ROUND(D188*F188, 0)</f>
        <v>#VALUE!</v>
      </c>
      <c r="I188" s="7">
        <f>ROUND(D188*G188, 0)</f>
        <v>0</v>
      </c>
    </row>
    <row r="190" spans="1:9" ht="84" x14ac:dyDescent="0.25">
      <c r="A190" s="10">
        <v>115</v>
      </c>
      <c r="B190" s="6" t="s">
        <v>200</v>
      </c>
      <c r="C190" s="6" t="s">
        <v>201</v>
      </c>
      <c r="D190" s="7">
        <v>1</v>
      </c>
      <c r="E190" s="6" t="s">
        <v>28</v>
      </c>
      <c r="F190" s="36" t="s">
        <v>329</v>
      </c>
      <c r="H190" s="7" t="e">
        <f>ROUND(D190*F190, 0)</f>
        <v>#VALUE!</v>
      </c>
      <c r="I190" s="7">
        <f>ROUND(D190*G190, 0)</f>
        <v>0</v>
      </c>
    </row>
    <row r="192" spans="1:9" ht="89.25" x14ac:dyDescent="0.25">
      <c r="A192" s="10">
        <v>116</v>
      </c>
      <c r="B192" s="6" t="s">
        <v>202</v>
      </c>
      <c r="C192" s="6" t="s">
        <v>203</v>
      </c>
      <c r="D192" s="7">
        <v>3</v>
      </c>
      <c r="E192" s="6" t="s">
        <v>28</v>
      </c>
      <c r="F192" s="36" t="s">
        <v>329</v>
      </c>
      <c r="H192" s="7" t="e">
        <f>ROUND(D192*F192, 0)</f>
        <v>#VALUE!</v>
      </c>
      <c r="I192" s="7">
        <f>ROUND(D192*G192, 0)</f>
        <v>0</v>
      </c>
    </row>
    <row r="194" spans="1:9" s="4" customFormat="1" x14ac:dyDescent="0.25">
      <c r="A194" s="37" t="s">
        <v>204</v>
      </c>
      <c r="B194" s="37"/>
      <c r="C194" s="37"/>
      <c r="D194" s="37"/>
      <c r="E194" s="37"/>
      <c r="F194" s="37"/>
      <c r="G194" s="5"/>
      <c r="H194" s="5"/>
      <c r="I194" s="5"/>
    </row>
    <row r="195" spans="1:9" ht="25.5" x14ac:dyDescent="0.25">
      <c r="A195" s="10">
        <v>117</v>
      </c>
      <c r="B195" s="6" t="s">
        <v>205</v>
      </c>
      <c r="C195" s="6" t="s">
        <v>206</v>
      </c>
      <c r="D195" s="7">
        <v>5.87</v>
      </c>
      <c r="E195" s="6" t="s">
        <v>12</v>
      </c>
      <c r="H195" s="7">
        <f>ROUND(D195*F195, 0)</f>
        <v>0</v>
      </c>
      <c r="I195" s="7">
        <f>ROUND(D195*G195, 0)</f>
        <v>0</v>
      </c>
    </row>
    <row r="197" spans="1:9" ht="25.5" x14ac:dyDescent="0.25">
      <c r="A197" s="10">
        <v>118</v>
      </c>
      <c r="B197" s="6" t="s">
        <v>207</v>
      </c>
      <c r="C197" s="6" t="s">
        <v>208</v>
      </c>
      <c r="D197" s="7">
        <v>3.8</v>
      </c>
      <c r="E197" s="6" t="s">
        <v>49</v>
      </c>
      <c r="H197" s="7">
        <f>ROUND(D197*F197, 0)</f>
        <v>0</v>
      </c>
      <c r="I197" s="7">
        <f>ROUND(D197*G197, 0)</f>
        <v>0</v>
      </c>
    </row>
    <row r="199" spans="1:9" ht="25.5" x14ac:dyDescent="0.25">
      <c r="A199" s="10">
        <v>119</v>
      </c>
      <c r="B199" s="6" t="s">
        <v>209</v>
      </c>
      <c r="C199" s="6" t="s">
        <v>210</v>
      </c>
      <c r="D199" s="7">
        <v>1</v>
      </c>
      <c r="E199" s="6" t="s">
        <v>28</v>
      </c>
      <c r="H199" s="7">
        <f>ROUND(D199*F199, 0)</f>
        <v>0</v>
      </c>
      <c r="I199" s="7">
        <f>ROUND(D199*G199, 0)</f>
        <v>0</v>
      </c>
    </row>
    <row r="201" spans="1:9" s="4" customFormat="1" x14ac:dyDescent="0.25">
      <c r="A201" s="37" t="s">
        <v>211</v>
      </c>
      <c r="B201" s="37"/>
      <c r="C201" s="37"/>
      <c r="D201" s="37"/>
      <c r="E201" s="37"/>
      <c r="F201" s="37"/>
      <c r="G201" s="5"/>
      <c r="H201" s="5"/>
      <c r="I201" s="5"/>
    </row>
    <row r="202" spans="1:9" ht="89.25" x14ac:dyDescent="0.25">
      <c r="A202" s="10">
        <v>126</v>
      </c>
      <c r="B202" s="6" t="s">
        <v>212</v>
      </c>
      <c r="C202" s="6" t="s">
        <v>213</v>
      </c>
      <c r="D202" s="7">
        <v>62.95</v>
      </c>
      <c r="E202" s="6" t="s">
        <v>12</v>
      </c>
      <c r="H202" s="7">
        <f>ROUND(D202*F202, 0)</f>
        <v>0</v>
      </c>
      <c r="I202" s="7">
        <f>ROUND(D202*G202, 0)</f>
        <v>0</v>
      </c>
    </row>
    <row r="204" spans="1:9" ht="89.25" x14ac:dyDescent="0.25">
      <c r="A204" s="10">
        <v>127</v>
      </c>
      <c r="B204" s="6" t="s">
        <v>214</v>
      </c>
      <c r="C204" s="6" t="s">
        <v>215</v>
      </c>
      <c r="D204" s="7">
        <v>22.52</v>
      </c>
      <c r="E204" s="6" t="s">
        <v>12</v>
      </c>
      <c r="H204" s="7">
        <f>ROUND(D204*F204, 0)</f>
        <v>0</v>
      </c>
      <c r="I204" s="7">
        <f>ROUND(D204*G204, 0)</f>
        <v>0</v>
      </c>
    </row>
    <row r="206" spans="1:9" ht="89.25" x14ac:dyDescent="0.25">
      <c r="A206" s="10">
        <v>128</v>
      </c>
      <c r="B206" s="6" t="s">
        <v>216</v>
      </c>
      <c r="C206" s="9" t="s">
        <v>217</v>
      </c>
      <c r="D206" s="7">
        <v>62.95</v>
      </c>
      <c r="E206" s="6" t="s">
        <v>12</v>
      </c>
      <c r="H206" s="7">
        <f>ROUND(D206*F206, 0)</f>
        <v>0</v>
      </c>
      <c r="I206" s="7">
        <f>ROUND(D206*G206, 0)</f>
        <v>0</v>
      </c>
    </row>
    <row r="207" spans="1:9" ht="63.75" x14ac:dyDescent="0.25">
      <c r="C207" s="9" t="s">
        <v>218</v>
      </c>
    </row>
    <row r="209" spans="1:9" ht="89.25" x14ac:dyDescent="0.25">
      <c r="A209" s="10">
        <v>129</v>
      </c>
      <c r="B209" s="6" t="s">
        <v>219</v>
      </c>
      <c r="C209" s="9" t="s">
        <v>220</v>
      </c>
      <c r="D209" s="7">
        <v>22.52</v>
      </c>
      <c r="E209" s="6" t="s">
        <v>12</v>
      </c>
      <c r="H209" s="7">
        <f>ROUND(D209*F209, 0)</f>
        <v>0</v>
      </c>
      <c r="I209" s="7">
        <f>ROUND(D209*G209, 0)</f>
        <v>0</v>
      </c>
    </row>
    <row r="210" spans="1:9" ht="89.25" x14ac:dyDescent="0.25">
      <c r="C210" s="9" t="s">
        <v>221</v>
      </c>
    </row>
    <row r="211" spans="1:9" x14ac:dyDescent="0.25">
      <c r="C211" s="9"/>
    </row>
    <row r="212" spans="1:9" ht="76.5" x14ac:dyDescent="0.25">
      <c r="A212" s="10">
        <v>130</v>
      </c>
      <c r="B212" s="6" t="s">
        <v>226</v>
      </c>
      <c r="C212" s="6" t="s">
        <v>227</v>
      </c>
      <c r="D212" s="7">
        <v>137.83000000000001</v>
      </c>
      <c r="E212" s="6" t="s">
        <v>12</v>
      </c>
      <c r="H212" s="7">
        <f>ROUND(D212*F212, 0)</f>
        <v>0</v>
      </c>
      <c r="I212" s="7">
        <f>ROUND(D212*G212, 0)</f>
        <v>0</v>
      </c>
    </row>
    <row r="214" spans="1:9" ht="76.5" x14ac:dyDescent="0.25">
      <c r="A214" s="10">
        <v>131</v>
      </c>
      <c r="B214" s="6" t="s">
        <v>228</v>
      </c>
      <c r="C214" s="6" t="s">
        <v>229</v>
      </c>
      <c r="D214" s="7">
        <v>81.86</v>
      </c>
      <c r="E214" s="6" t="s">
        <v>12</v>
      </c>
      <c r="H214" s="7">
        <f>ROUND(D214*F214, 0)</f>
        <v>0</v>
      </c>
      <c r="I214" s="7">
        <f>ROUND(D214*G214, 0)</f>
        <v>0</v>
      </c>
    </row>
    <row r="216" spans="1:9" ht="76.5" x14ac:dyDescent="0.25">
      <c r="A216" s="10">
        <v>132</v>
      </c>
      <c r="B216" s="6" t="s">
        <v>230</v>
      </c>
      <c r="C216" s="6" t="s">
        <v>231</v>
      </c>
      <c r="D216" s="7">
        <v>137.83000000000001</v>
      </c>
      <c r="E216" s="6" t="s">
        <v>12</v>
      </c>
      <c r="H216" s="7">
        <f>ROUND(D216*F216, 0)</f>
        <v>0</v>
      </c>
      <c r="I216" s="7">
        <f>ROUND(D216*G216, 0)</f>
        <v>0</v>
      </c>
    </row>
    <row r="218" spans="1:9" s="4" customFormat="1" x14ac:dyDescent="0.25">
      <c r="A218" s="37" t="s">
        <v>222</v>
      </c>
      <c r="B218" s="37"/>
      <c r="C218" s="37"/>
      <c r="D218" s="37"/>
      <c r="E218" s="37"/>
      <c r="F218" s="37"/>
      <c r="G218" s="5"/>
      <c r="H218" s="5"/>
      <c r="I218" s="5"/>
    </row>
    <row r="219" spans="1:9" ht="25.5" x14ac:dyDescent="0.25">
      <c r="A219" s="10">
        <v>137</v>
      </c>
      <c r="B219" s="6" t="s">
        <v>223</v>
      </c>
      <c r="C219" s="6" t="s">
        <v>224</v>
      </c>
      <c r="D219" s="7">
        <v>41</v>
      </c>
      <c r="E219" s="6" t="s">
        <v>12</v>
      </c>
      <c r="H219" s="7">
        <f>ROUND(D219*F219, 0)</f>
        <v>0</v>
      </c>
      <c r="I219" s="7">
        <f>ROUND(D219*G219, 0)</f>
        <v>0</v>
      </c>
    </row>
    <row r="221" spans="1:9" s="12" customFormat="1" x14ac:dyDescent="0.25">
      <c r="A221" s="35"/>
      <c r="B221" s="2"/>
      <c r="C221" s="2" t="s">
        <v>225</v>
      </c>
      <c r="D221" s="3"/>
      <c r="E221" s="2"/>
      <c r="F221" s="3"/>
      <c r="G221" s="3"/>
      <c r="H221" s="11" t="e">
        <f>SUM(H3:H219)</f>
        <v>#VALUE!</v>
      </c>
      <c r="I221" s="11">
        <f>SUM(I3:I219)</f>
        <v>0</v>
      </c>
    </row>
    <row r="222" spans="1:9" x14ac:dyDescent="0.25">
      <c r="I222" s="6"/>
    </row>
    <row r="223" spans="1:9" x14ac:dyDescent="0.25">
      <c r="I223" s="6"/>
    </row>
    <row r="224" spans="1:9" x14ac:dyDescent="0.25">
      <c r="I224" s="6"/>
    </row>
    <row r="225" spans="9:9" x14ac:dyDescent="0.25">
      <c r="I225" s="6"/>
    </row>
  </sheetData>
  <mergeCells count="15">
    <mergeCell ref="A164:F164"/>
    <mergeCell ref="A194:F194"/>
    <mergeCell ref="A201:F201"/>
    <mergeCell ref="A218:F218"/>
    <mergeCell ref="A82:F82"/>
    <mergeCell ref="A110:F110"/>
    <mergeCell ref="A126:F126"/>
    <mergeCell ref="A140:F140"/>
    <mergeCell ref="A149:F149"/>
    <mergeCell ref="A57:F57"/>
    <mergeCell ref="A2:F2"/>
    <mergeCell ref="A12:F12"/>
    <mergeCell ref="A23:F23"/>
    <mergeCell ref="A26:F26"/>
    <mergeCell ref="A53:F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opLeftCell="A46" workbookViewId="0">
      <selection activeCell="E11" sqref="E3:F11"/>
    </sheetView>
  </sheetViews>
  <sheetFormatPr defaultRowHeight="12.75" x14ac:dyDescent="0.25"/>
  <cols>
    <col min="1" max="1" width="4.28515625" style="8" customWidth="1"/>
    <col min="2" max="2" width="36.7109375" style="6" customWidth="1"/>
    <col min="3" max="3" width="6.7109375" style="7" customWidth="1"/>
    <col min="4" max="4" width="6.7109375" style="6" customWidth="1"/>
    <col min="5" max="6" width="8.28515625" style="7" customWidth="1"/>
    <col min="7" max="8" width="10.28515625" style="7" customWidth="1"/>
    <col min="9" max="9" width="15.7109375" style="6" customWidth="1"/>
    <col min="10" max="16384" width="9.140625" style="6"/>
  </cols>
  <sheetData>
    <row r="1" spans="1:8" s="15" customFormat="1" ht="25.5" x14ac:dyDescent="0.25">
      <c r="A1" s="1" t="s">
        <v>0</v>
      </c>
      <c r="B1" s="2" t="s">
        <v>2</v>
      </c>
      <c r="C1" s="3" t="s">
        <v>3</v>
      </c>
      <c r="D1" s="2" t="s">
        <v>4</v>
      </c>
      <c r="E1" s="3" t="s">
        <v>5</v>
      </c>
      <c r="F1" s="3" t="s">
        <v>6</v>
      </c>
      <c r="G1" s="3" t="s">
        <v>7</v>
      </c>
      <c r="H1" s="3" t="s">
        <v>8</v>
      </c>
    </row>
    <row r="2" spans="1:8" s="15" customFormat="1" x14ac:dyDescent="0.25">
      <c r="A2" s="37" t="s">
        <v>281</v>
      </c>
      <c r="B2" s="37"/>
      <c r="C2" s="37"/>
      <c r="D2" s="37"/>
      <c r="E2" s="37"/>
      <c r="F2" s="5"/>
      <c r="G2" s="5"/>
      <c r="H2" s="5"/>
    </row>
    <row r="3" spans="1:8" ht="38.25" x14ac:dyDescent="0.25">
      <c r="A3" s="8">
        <v>1</v>
      </c>
      <c r="B3" s="9" t="s">
        <v>282</v>
      </c>
      <c r="C3" s="7">
        <v>350</v>
      </c>
      <c r="D3" s="6" t="s">
        <v>283</v>
      </c>
      <c r="G3" s="7">
        <f>ROUND(C3*E3, 0)</f>
        <v>0</v>
      </c>
      <c r="H3" s="7">
        <f>ROUND(C3*F3, 0)</f>
        <v>0</v>
      </c>
    </row>
    <row r="5" spans="1:8" ht="38.25" x14ac:dyDescent="0.25">
      <c r="A5" s="8">
        <v>2</v>
      </c>
      <c r="B5" s="9" t="s">
        <v>284</v>
      </c>
      <c r="C5" s="7">
        <v>600</v>
      </c>
      <c r="D5" s="6" t="s">
        <v>283</v>
      </c>
      <c r="G5" s="7">
        <f>ROUND(C5*E5, 0)</f>
        <v>0</v>
      </c>
      <c r="H5" s="7">
        <f>ROUND(C5*F5, 0)</f>
        <v>0</v>
      </c>
    </row>
    <row r="7" spans="1:8" ht="63.75" x14ac:dyDescent="0.25">
      <c r="A7" s="8">
        <v>3</v>
      </c>
      <c r="B7" s="9" t="s">
        <v>285</v>
      </c>
      <c r="C7" s="7">
        <v>60</v>
      </c>
      <c r="D7" s="6" t="s">
        <v>286</v>
      </c>
      <c r="G7" s="7">
        <f>ROUND(C7*E7, 0)</f>
        <v>0</v>
      </c>
      <c r="H7" s="7">
        <f>ROUND(C7*F7, 0)</f>
        <v>0</v>
      </c>
    </row>
    <row r="9" spans="1:8" ht="38.25" x14ac:dyDescent="0.25">
      <c r="A9" s="8">
        <v>4</v>
      </c>
      <c r="B9" s="9" t="s">
        <v>287</v>
      </c>
      <c r="C9" s="7">
        <v>30</v>
      </c>
      <c r="D9" s="6" t="s">
        <v>286</v>
      </c>
      <c r="G9" s="7">
        <f>ROUND(C9*E9, 0)</f>
        <v>0</v>
      </c>
      <c r="H9" s="7">
        <f>ROUND(C9*F9, 0)</f>
        <v>0</v>
      </c>
    </row>
    <row r="11" spans="1:8" ht="38.25" x14ac:dyDescent="0.25">
      <c r="A11" s="8">
        <v>5</v>
      </c>
      <c r="B11" s="9" t="s">
        <v>288</v>
      </c>
      <c r="C11" s="7">
        <v>2</v>
      </c>
      <c r="D11" s="6" t="s">
        <v>286</v>
      </c>
      <c r="G11" s="7">
        <f>ROUND(C11*E11, 0)</f>
        <v>0</v>
      </c>
      <c r="H11" s="7">
        <f>ROUND(C11*F11, 0)</f>
        <v>0</v>
      </c>
    </row>
    <row r="13" spans="1:8" x14ac:dyDescent="0.25">
      <c r="A13" s="1"/>
      <c r="B13" s="2" t="s">
        <v>225</v>
      </c>
      <c r="C13" s="3"/>
      <c r="D13" s="2"/>
      <c r="E13" s="3"/>
      <c r="F13" s="3"/>
      <c r="G13" s="3">
        <f>ROUND(SUM(G2:G11),0)</f>
        <v>0</v>
      </c>
      <c r="H13" s="3">
        <f>ROUND(SUM(H2:H11),0)</f>
        <v>0</v>
      </c>
    </row>
    <row r="15" spans="1:8" ht="25.5" x14ac:dyDescent="0.25">
      <c r="A15" s="1" t="s">
        <v>0</v>
      </c>
      <c r="B15" s="2" t="s">
        <v>2</v>
      </c>
      <c r="C15" s="3" t="s">
        <v>3</v>
      </c>
      <c r="D15" s="2" t="s">
        <v>4</v>
      </c>
      <c r="E15" s="3" t="s">
        <v>5</v>
      </c>
      <c r="F15" s="3" t="s">
        <v>6</v>
      </c>
      <c r="G15" s="3" t="s">
        <v>7</v>
      </c>
      <c r="H15" s="3" t="s">
        <v>8</v>
      </c>
    </row>
    <row r="16" spans="1:8" ht="12.75" customHeight="1" x14ac:dyDescent="0.25">
      <c r="A16" s="37" t="s">
        <v>289</v>
      </c>
      <c r="B16" s="37"/>
      <c r="C16" s="37"/>
      <c r="D16" s="37"/>
      <c r="E16" s="37"/>
      <c r="F16" s="5"/>
      <c r="G16" s="5"/>
      <c r="H16" s="5"/>
    </row>
    <row r="17" spans="1:8" s="12" customFormat="1" ht="25.5" x14ac:dyDescent="0.25">
      <c r="A17" s="8">
        <v>1</v>
      </c>
      <c r="B17" s="9" t="s">
        <v>290</v>
      </c>
      <c r="C17" s="7">
        <v>21</v>
      </c>
      <c r="D17" s="6" t="s">
        <v>286</v>
      </c>
      <c r="E17" s="7"/>
      <c r="F17" s="7"/>
      <c r="G17" s="7">
        <f>ROUND(C17*E17, 0)</f>
        <v>0</v>
      </c>
      <c r="H17" s="7">
        <f>ROUND(C17*F17, 0)</f>
        <v>0</v>
      </c>
    </row>
    <row r="19" spans="1:8" ht="25.5" x14ac:dyDescent="0.25">
      <c r="A19" s="8">
        <v>2</v>
      </c>
      <c r="B19" s="9" t="s">
        <v>291</v>
      </c>
      <c r="C19" s="7">
        <v>1</v>
      </c>
      <c r="D19" s="6" t="s">
        <v>286</v>
      </c>
      <c r="G19" s="7">
        <f>ROUND(C19*E19, 0)</f>
        <v>0</v>
      </c>
      <c r="H19" s="7">
        <f>ROUND(C19*F19, 0)</f>
        <v>0</v>
      </c>
    </row>
    <row r="21" spans="1:8" ht="28.5" x14ac:dyDescent="0.25">
      <c r="A21" s="8">
        <v>3</v>
      </c>
      <c r="B21" s="9" t="s">
        <v>292</v>
      </c>
      <c r="C21" s="7">
        <v>215</v>
      </c>
      <c r="D21" s="6" t="s">
        <v>283</v>
      </c>
      <c r="G21" s="7">
        <f>ROUND(C21*E21, 0)</f>
        <v>0</v>
      </c>
      <c r="H21" s="7">
        <f>ROUND(C21*F21, 0)</f>
        <v>0</v>
      </c>
    </row>
    <row r="23" spans="1:8" ht="25.5" x14ac:dyDescent="0.25">
      <c r="A23" s="8">
        <v>4</v>
      </c>
      <c r="B23" s="9" t="s">
        <v>293</v>
      </c>
      <c r="C23" s="7">
        <v>102</v>
      </c>
      <c r="D23" s="6" t="s">
        <v>286</v>
      </c>
      <c r="G23" s="7">
        <f>ROUND(C23*E23, 0)</f>
        <v>0</v>
      </c>
      <c r="H23" s="7">
        <f>ROUND(C23*F23, 0)</f>
        <v>0</v>
      </c>
    </row>
    <row r="25" spans="1:8" ht="25.5" x14ac:dyDescent="0.25">
      <c r="A25" s="8">
        <v>5</v>
      </c>
      <c r="B25" s="9" t="s">
        <v>294</v>
      </c>
      <c r="C25" s="7">
        <v>78</v>
      </c>
      <c r="D25" s="6" t="s">
        <v>286</v>
      </c>
      <c r="G25" s="7">
        <f>ROUND(C25*E25, 0)</f>
        <v>0</v>
      </c>
      <c r="H25" s="7">
        <f>ROUND(C25*F25, 0)</f>
        <v>0</v>
      </c>
    </row>
    <row r="27" spans="1:8" ht="38.25" x14ac:dyDescent="0.25">
      <c r="A27" s="8">
        <v>6</v>
      </c>
      <c r="B27" s="6" t="s">
        <v>295</v>
      </c>
      <c r="C27" s="7">
        <v>13</v>
      </c>
      <c r="D27" s="6" t="s">
        <v>283</v>
      </c>
      <c r="G27" s="7">
        <f>ROUND(C27*E27, 0)</f>
        <v>0</v>
      </c>
      <c r="H27" s="7">
        <f>ROUND(C27*F27, 0)</f>
        <v>0</v>
      </c>
    </row>
    <row r="29" spans="1:8" x14ac:dyDescent="0.25">
      <c r="A29" s="1"/>
      <c r="B29" s="2" t="s">
        <v>225</v>
      </c>
      <c r="C29" s="3"/>
      <c r="D29" s="2"/>
      <c r="E29" s="3"/>
      <c r="F29" s="3"/>
      <c r="G29" s="3">
        <f>ROUND(SUM(G16:G28),0)</f>
        <v>0</v>
      </c>
      <c r="H29" s="3">
        <f>ROUND(SUM(H16:H28),0)</f>
        <v>0</v>
      </c>
    </row>
    <row r="32" spans="1:8" ht="25.5" x14ac:dyDescent="0.25">
      <c r="A32" s="1" t="s">
        <v>0</v>
      </c>
      <c r="B32" s="2" t="s">
        <v>2</v>
      </c>
      <c r="C32" s="3" t="s">
        <v>3</v>
      </c>
      <c r="D32" s="2" t="s">
        <v>4</v>
      </c>
      <c r="E32" s="3" t="s">
        <v>5</v>
      </c>
      <c r="F32" s="3" t="s">
        <v>6</v>
      </c>
      <c r="G32" s="3" t="s">
        <v>7</v>
      </c>
      <c r="H32" s="3" t="s">
        <v>8</v>
      </c>
    </row>
    <row r="33" spans="1:8" x14ac:dyDescent="0.25">
      <c r="A33" s="37" t="s">
        <v>296</v>
      </c>
      <c r="B33" s="37"/>
      <c r="C33" s="37"/>
      <c r="D33" s="37"/>
      <c r="E33" s="37"/>
      <c r="F33" s="5"/>
      <c r="G33" s="5"/>
      <c r="H33" s="5"/>
    </row>
    <row r="34" spans="1:8" ht="114.75" x14ac:dyDescent="0.25">
      <c r="A34" s="8">
        <v>1</v>
      </c>
      <c r="B34" s="9" t="s">
        <v>297</v>
      </c>
      <c r="C34" s="7">
        <v>305</v>
      </c>
      <c r="D34" s="6" t="s">
        <v>283</v>
      </c>
      <c r="G34" s="7">
        <f>ROUND(C34*E34, 0)</f>
        <v>0</v>
      </c>
      <c r="H34" s="7">
        <f>ROUND(C34*F34, 0)</f>
        <v>0</v>
      </c>
    </row>
    <row r="36" spans="1:8" ht="114.75" x14ac:dyDescent="0.25">
      <c r="A36" s="8">
        <v>2</v>
      </c>
      <c r="B36" s="9" t="s">
        <v>298</v>
      </c>
      <c r="C36" s="7">
        <v>325</v>
      </c>
      <c r="D36" s="6" t="s">
        <v>283</v>
      </c>
      <c r="G36" s="7">
        <f>ROUND(C36*E36, 0)</f>
        <v>0</v>
      </c>
      <c r="H36" s="7">
        <f>ROUND(C36*F36, 0)</f>
        <v>0</v>
      </c>
    </row>
    <row r="38" spans="1:8" ht="114.75" x14ac:dyDescent="0.25">
      <c r="A38" s="8">
        <v>3</v>
      </c>
      <c r="B38" s="9" t="s">
        <v>299</v>
      </c>
      <c r="C38" s="7">
        <v>10</v>
      </c>
      <c r="D38" s="6" t="s">
        <v>283</v>
      </c>
      <c r="G38" s="7">
        <f>ROUND(C38*E38, 0)</f>
        <v>0</v>
      </c>
      <c r="H38" s="7">
        <f>ROUND(C38*F38, 0)</f>
        <v>0</v>
      </c>
    </row>
    <row r="40" spans="1:8" ht="102" x14ac:dyDescent="0.25">
      <c r="A40" s="8">
        <v>4</v>
      </c>
      <c r="B40" s="9" t="s">
        <v>300</v>
      </c>
      <c r="C40" s="7">
        <v>25</v>
      </c>
      <c r="D40" s="6" t="s">
        <v>283</v>
      </c>
      <c r="G40" s="7">
        <f>ROUND(C40*E40, 0)</f>
        <v>0</v>
      </c>
      <c r="H40" s="7">
        <f>ROUND(C40*F40, 0)</f>
        <v>0</v>
      </c>
    </row>
    <row r="42" spans="1:8" ht="102" x14ac:dyDescent="0.25">
      <c r="A42" s="8">
        <v>5</v>
      </c>
      <c r="B42" s="9" t="s">
        <v>301</v>
      </c>
      <c r="C42" s="7">
        <v>102</v>
      </c>
      <c r="D42" s="6" t="s">
        <v>286</v>
      </c>
      <c r="G42" s="7">
        <f>ROUND(C42*E42, 0)</f>
        <v>0</v>
      </c>
      <c r="H42" s="7">
        <f>ROUND(C42*F42, 0)</f>
        <v>0</v>
      </c>
    </row>
    <row r="44" spans="1:8" ht="89.25" x14ac:dyDescent="0.25">
      <c r="A44" s="8">
        <v>6</v>
      </c>
      <c r="B44" s="9" t="s">
        <v>302</v>
      </c>
      <c r="C44" s="7">
        <v>78</v>
      </c>
      <c r="D44" s="6" t="s">
        <v>286</v>
      </c>
      <c r="G44" s="7">
        <f>ROUND(C44*E44, 0)</f>
        <v>0</v>
      </c>
      <c r="H44" s="7">
        <f>ROUND(C44*F44, 0)</f>
        <v>0</v>
      </c>
    </row>
    <row r="46" spans="1:8" ht="25.5" x14ac:dyDescent="0.25">
      <c r="A46" s="8">
        <v>7</v>
      </c>
      <c r="B46" s="9" t="s">
        <v>303</v>
      </c>
      <c r="C46" s="7">
        <v>6</v>
      </c>
      <c r="D46" s="6" t="s">
        <v>286</v>
      </c>
      <c r="G46" s="7">
        <f>ROUND(C46*E46, 0)</f>
        <v>0</v>
      </c>
      <c r="H46" s="7">
        <f>ROUND(C46*F46, 0)</f>
        <v>0</v>
      </c>
    </row>
    <row r="47" spans="1:8" x14ac:dyDescent="0.25">
      <c r="B47" s="9"/>
    </row>
    <row r="48" spans="1:8" ht="25.5" x14ac:dyDescent="0.25">
      <c r="A48" s="8">
        <v>8</v>
      </c>
      <c r="B48" s="9" t="s">
        <v>304</v>
      </c>
      <c r="C48" s="7">
        <v>10</v>
      </c>
      <c r="D48" s="6" t="s">
        <v>286</v>
      </c>
      <c r="G48" s="7">
        <f>ROUND(C48*E48, 0)</f>
        <v>0</v>
      </c>
      <c r="H48" s="7">
        <f>ROUND(C48*F48, 0)</f>
        <v>0</v>
      </c>
    </row>
    <row r="50" spans="1:8" x14ac:dyDescent="0.25">
      <c r="B50" s="9"/>
      <c r="G50" s="7">
        <f>SUM(G34:G48)</f>
        <v>0</v>
      </c>
      <c r="H50" s="7">
        <f>SUM(H34:H48)</f>
        <v>0</v>
      </c>
    </row>
    <row r="54" spans="1:8" ht="25.5" x14ac:dyDescent="0.25">
      <c r="A54" s="1" t="s">
        <v>0</v>
      </c>
      <c r="B54" s="2" t="s">
        <v>2</v>
      </c>
      <c r="C54" s="3" t="s">
        <v>3</v>
      </c>
      <c r="D54" s="2" t="s">
        <v>4</v>
      </c>
      <c r="E54" s="3" t="s">
        <v>5</v>
      </c>
      <c r="F54" s="3" t="s">
        <v>6</v>
      </c>
      <c r="G54" s="3" t="s">
        <v>7</v>
      </c>
      <c r="H54" s="3" t="s">
        <v>8</v>
      </c>
    </row>
    <row r="55" spans="1:8" x14ac:dyDescent="0.25">
      <c r="A55" s="37" t="s">
        <v>305</v>
      </c>
      <c r="B55" s="37"/>
      <c r="C55" s="37"/>
      <c r="D55" s="37"/>
      <c r="E55" s="37"/>
      <c r="F55" s="5"/>
      <c r="G55" s="5"/>
      <c r="H55" s="5"/>
    </row>
    <row r="56" spans="1:8" x14ac:dyDescent="0.25">
      <c r="A56" s="37" t="s">
        <v>281</v>
      </c>
      <c r="B56" s="37"/>
      <c r="C56" s="37"/>
      <c r="D56" s="37"/>
      <c r="E56" s="37"/>
      <c r="F56" s="5"/>
      <c r="G56" s="5"/>
      <c r="H56" s="5"/>
    </row>
    <row r="57" spans="1:8" ht="114.75" x14ac:dyDescent="0.25">
      <c r="A57" s="8">
        <v>1</v>
      </c>
      <c r="B57" s="9" t="s">
        <v>298</v>
      </c>
      <c r="C57" s="7">
        <v>35</v>
      </c>
      <c r="D57" s="6" t="s">
        <v>283</v>
      </c>
      <c r="G57" s="7">
        <f>ROUND(C57*E57, 0)</f>
        <v>0</v>
      </c>
      <c r="H57" s="7">
        <f>ROUND(C57*F57, 0)</f>
        <v>0</v>
      </c>
    </row>
    <row r="59" spans="1:8" x14ac:dyDescent="0.25">
      <c r="A59" s="1"/>
      <c r="B59" s="2" t="s">
        <v>225</v>
      </c>
      <c r="C59" s="3"/>
      <c r="D59" s="2"/>
      <c r="E59" s="3"/>
      <c r="F59" s="3"/>
      <c r="G59" s="3">
        <f>ROUND(SUM(G56:G58),0)</f>
        <v>0</v>
      </c>
      <c r="H59" s="3">
        <f>ROUND(SUM(H56:H58),0)</f>
        <v>0</v>
      </c>
    </row>
    <row r="61" spans="1:8" x14ac:dyDescent="0.25">
      <c r="B61" s="2" t="s">
        <v>327</v>
      </c>
      <c r="G61" s="34">
        <f>+G59+G50+G29+G13</f>
        <v>0</v>
      </c>
      <c r="H61" s="34">
        <f>+H59+H50+H29+H13</f>
        <v>0</v>
      </c>
    </row>
  </sheetData>
  <mergeCells count="5">
    <mergeCell ref="A2:E2"/>
    <mergeCell ref="A16:E16"/>
    <mergeCell ref="A33:E33"/>
    <mergeCell ref="A55:E55"/>
    <mergeCell ref="A56:E5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topLeftCell="A49" workbookViewId="0">
      <selection activeCell="G67" sqref="G67"/>
    </sheetView>
  </sheetViews>
  <sheetFormatPr defaultRowHeight="11.25" x14ac:dyDescent="0.2"/>
  <cols>
    <col min="1" max="1" width="4" style="19" bestFit="1" customWidth="1"/>
    <col min="2" max="2" width="19.5703125" style="19" bestFit="1" customWidth="1"/>
    <col min="3" max="3" width="36.5703125" style="19" bestFit="1" customWidth="1"/>
    <col min="4" max="4" width="11.85546875" style="19" bestFit="1" customWidth="1"/>
    <col min="5" max="5" width="9.42578125" style="19" bestFit="1" customWidth="1"/>
    <col min="6" max="6" width="12.7109375" style="19" bestFit="1" customWidth="1"/>
    <col min="7" max="7" width="10.28515625" style="19" bestFit="1" customWidth="1"/>
    <col min="8" max="8" width="12.7109375" style="19" bestFit="1" customWidth="1"/>
    <col min="9" max="9" width="11.140625" style="19" bestFit="1" customWidth="1"/>
    <col min="10" max="16384" width="9.140625" style="19"/>
  </cols>
  <sheetData>
    <row r="1" spans="1:9" ht="15" x14ac:dyDescent="0.2">
      <c r="A1" s="16"/>
      <c r="B1" s="16"/>
      <c r="C1" s="17"/>
      <c r="D1" s="18"/>
      <c r="E1" s="18"/>
    </row>
    <row r="2" spans="1:9" ht="15" x14ac:dyDescent="0.2">
      <c r="A2" s="16"/>
      <c r="B2" s="20" t="s">
        <v>234</v>
      </c>
      <c r="C2" s="21"/>
      <c r="D2" s="22"/>
      <c r="E2" s="22"/>
    </row>
    <row r="3" spans="1:9" ht="15" x14ac:dyDescent="0.2">
      <c r="A3" s="16"/>
      <c r="B3" s="16"/>
      <c r="C3" s="21"/>
      <c r="D3" s="22"/>
      <c r="E3" s="22"/>
    </row>
    <row r="4" spans="1:9" x14ac:dyDescent="0.2">
      <c r="A4" s="17" t="s">
        <v>0</v>
      </c>
      <c r="B4" s="17" t="s">
        <v>1</v>
      </c>
      <c r="C4" s="17" t="s">
        <v>2</v>
      </c>
      <c r="D4" s="18" t="s">
        <v>3</v>
      </c>
      <c r="E4" s="17" t="s">
        <v>4</v>
      </c>
      <c r="F4" s="18" t="s">
        <v>5</v>
      </c>
      <c r="G4" s="18" t="s">
        <v>6</v>
      </c>
      <c r="H4" s="18" t="s">
        <v>7</v>
      </c>
      <c r="I4" s="18" t="s">
        <v>8</v>
      </c>
    </row>
    <row r="5" spans="1:9" ht="45" x14ac:dyDescent="0.2">
      <c r="A5" s="21">
        <v>1</v>
      </c>
      <c r="B5" s="21" t="s">
        <v>235</v>
      </c>
      <c r="C5" s="21" t="s">
        <v>236</v>
      </c>
      <c r="D5" s="22">
        <v>11</v>
      </c>
      <c r="E5" s="21" t="s">
        <v>49</v>
      </c>
      <c r="F5" s="22"/>
      <c r="G5" s="22"/>
      <c r="H5" s="22">
        <f>D5*F5</f>
        <v>0</v>
      </c>
      <c r="I5" s="22">
        <f>D5*G5</f>
        <v>0</v>
      </c>
    </row>
    <row r="6" spans="1:9" ht="22.5" x14ac:dyDescent="0.2">
      <c r="A6" s="16"/>
      <c r="B6" s="16"/>
      <c r="C6" s="21" t="s">
        <v>237</v>
      </c>
    </row>
    <row r="7" spans="1:9" x14ac:dyDescent="0.2">
      <c r="A7" s="21">
        <v>2</v>
      </c>
      <c r="B7" s="21" t="s">
        <v>238</v>
      </c>
      <c r="C7" s="21" t="s">
        <v>239</v>
      </c>
      <c r="D7" s="22">
        <v>3</v>
      </c>
      <c r="E7" s="21" t="s">
        <v>49</v>
      </c>
      <c r="F7" s="22"/>
      <c r="G7" s="22"/>
      <c r="H7" s="19">
        <f>+F7*D7</f>
        <v>0</v>
      </c>
      <c r="I7" s="22">
        <f>D7*G7</f>
        <v>0</v>
      </c>
    </row>
    <row r="8" spans="1:9" ht="45" x14ac:dyDescent="0.2">
      <c r="A8" s="21">
        <v>3</v>
      </c>
      <c r="B8" s="21" t="s">
        <v>240</v>
      </c>
      <c r="C8" s="21" t="s">
        <v>241</v>
      </c>
      <c r="D8" s="22">
        <v>20</v>
      </c>
      <c r="E8" s="21" t="s">
        <v>23</v>
      </c>
      <c r="F8" s="22"/>
      <c r="G8" s="22"/>
      <c r="H8" s="22">
        <f>D8*F8</f>
        <v>0</v>
      </c>
      <c r="I8" s="22">
        <f>D8*G8</f>
        <v>0</v>
      </c>
    </row>
    <row r="9" spans="1:9" ht="15" x14ac:dyDescent="0.2">
      <c r="A9" s="16"/>
      <c r="B9" s="16"/>
      <c r="C9" s="21" t="s">
        <v>242</v>
      </c>
    </row>
    <row r="10" spans="1:9" ht="45" x14ac:dyDescent="0.2">
      <c r="A10" s="21">
        <v>4</v>
      </c>
      <c r="B10" s="21" t="s">
        <v>243</v>
      </c>
      <c r="C10" s="21" t="s">
        <v>244</v>
      </c>
      <c r="D10" s="22">
        <v>20</v>
      </c>
      <c r="E10" s="21" t="s">
        <v>23</v>
      </c>
      <c r="F10" s="22"/>
      <c r="G10" s="22"/>
      <c r="H10" s="22">
        <f>D10*F10</f>
        <v>0</v>
      </c>
      <c r="I10" s="22">
        <f>D10*G10</f>
        <v>0</v>
      </c>
    </row>
    <row r="11" spans="1:9" ht="15" x14ac:dyDescent="0.2">
      <c r="A11" s="16"/>
      <c r="B11" s="16"/>
      <c r="C11" s="21" t="s">
        <v>245</v>
      </c>
    </row>
    <row r="12" spans="1:9" x14ac:dyDescent="0.2">
      <c r="A12" s="21">
        <v>5</v>
      </c>
      <c r="B12" s="21" t="s">
        <v>246</v>
      </c>
      <c r="C12" s="21" t="s">
        <v>247</v>
      </c>
      <c r="D12" s="22">
        <v>42</v>
      </c>
      <c r="E12" s="21" t="s">
        <v>49</v>
      </c>
      <c r="F12" s="22"/>
      <c r="G12" s="22"/>
      <c r="H12" s="22">
        <f>D12*F12</f>
        <v>0</v>
      </c>
      <c r="I12" s="22">
        <f>D12*G12</f>
        <v>0</v>
      </c>
    </row>
    <row r="13" spans="1:9" x14ac:dyDescent="0.2">
      <c r="A13" s="21"/>
      <c r="B13" s="21"/>
      <c r="C13" s="21"/>
      <c r="D13" s="22"/>
      <c r="E13" s="21"/>
      <c r="F13" s="22"/>
      <c r="G13" s="22"/>
      <c r="H13" s="22"/>
      <c r="I13" s="22"/>
    </row>
    <row r="14" spans="1:9" ht="45" x14ac:dyDescent="0.2">
      <c r="A14" s="21">
        <v>40</v>
      </c>
      <c r="B14" s="21" t="s">
        <v>248</v>
      </c>
      <c r="C14" s="21" t="s">
        <v>249</v>
      </c>
      <c r="D14" s="22">
        <v>43</v>
      </c>
      <c r="E14" s="21" t="s">
        <v>49</v>
      </c>
      <c r="F14" s="22"/>
      <c r="G14" s="22"/>
      <c r="H14" s="22">
        <f>D14*F14</f>
        <v>0</v>
      </c>
      <c r="I14" s="22">
        <f>D14*G14</f>
        <v>0</v>
      </c>
    </row>
    <row r="15" spans="1:9" ht="45" x14ac:dyDescent="0.2">
      <c r="A15" s="16"/>
      <c r="B15" s="16"/>
      <c r="C15" s="21" t="s">
        <v>250</v>
      </c>
    </row>
    <row r="16" spans="1:9" ht="45" x14ac:dyDescent="0.2">
      <c r="A16" s="16"/>
      <c r="B16" s="16"/>
      <c r="C16" s="21" t="s">
        <v>251</v>
      </c>
    </row>
    <row r="17" spans="1:9" ht="15" x14ac:dyDescent="0.2">
      <c r="A17" s="16"/>
      <c r="B17" s="16"/>
      <c r="C17" s="21" t="s">
        <v>252</v>
      </c>
    </row>
    <row r="18" spans="1:9" x14ac:dyDescent="0.2">
      <c r="A18" s="21">
        <v>41</v>
      </c>
      <c r="B18" s="21" t="s">
        <v>253</v>
      </c>
      <c r="C18" s="21" t="s">
        <v>254</v>
      </c>
      <c r="D18" s="22">
        <v>23</v>
      </c>
      <c r="E18" s="21" t="s">
        <v>49</v>
      </c>
      <c r="F18" s="22"/>
      <c r="G18" s="22"/>
      <c r="H18" s="22">
        <f>D18*F18</f>
        <v>0</v>
      </c>
      <c r="I18" s="22">
        <f>D18*G18</f>
        <v>0</v>
      </c>
    </row>
    <row r="19" spans="1:9" x14ac:dyDescent="0.2">
      <c r="A19" s="21">
        <v>42</v>
      </c>
      <c r="B19" s="21" t="s">
        <v>255</v>
      </c>
      <c r="C19" s="21" t="s">
        <v>256</v>
      </c>
      <c r="D19" s="22">
        <v>33</v>
      </c>
      <c r="E19" s="21" t="s">
        <v>49</v>
      </c>
      <c r="F19" s="22"/>
      <c r="G19" s="22"/>
      <c r="H19" s="22">
        <f>D19*F19</f>
        <v>0</v>
      </c>
      <c r="I19" s="22">
        <f>D19*G19</f>
        <v>0</v>
      </c>
    </row>
    <row r="20" spans="1:9" x14ac:dyDescent="0.2">
      <c r="A20" s="21">
        <v>43</v>
      </c>
      <c r="B20" s="21" t="s">
        <v>257</v>
      </c>
      <c r="C20" s="21" t="s">
        <v>258</v>
      </c>
      <c r="D20" s="22">
        <v>8</v>
      </c>
      <c r="E20" s="21" t="s">
        <v>49</v>
      </c>
      <c r="F20" s="22"/>
      <c r="G20" s="22"/>
      <c r="H20" s="22">
        <f>D20*F20</f>
        <v>0</v>
      </c>
      <c r="I20" s="22">
        <f>D20*G20</f>
        <v>0</v>
      </c>
    </row>
    <row r="21" spans="1:9" ht="45" x14ac:dyDescent="0.2">
      <c r="A21" s="21">
        <v>44</v>
      </c>
      <c r="B21" s="21" t="s">
        <v>259</v>
      </c>
      <c r="C21" s="21" t="s">
        <v>260</v>
      </c>
      <c r="D21" s="22">
        <v>4</v>
      </c>
      <c r="E21" s="21" t="s">
        <v>49</v>
      </c>
      <c r="F21" s="22"/>
      <c r="G21" s="22"/>
      <c r="H21" s="22">
        <f>D21*F21</f>
        <v>0</v>
      </c>
      <c r="I21" s="22">
        <f>D21*G21</f>
        <v>0</v>
      </c>
    </row>
    <row r="22" spans="1:9" ht="15" x14ac:dyDescent="0.2">
      <c r="A22" s="16"/>
      <c r="B22" s="16"/>
      <c r="C22" s="21" t="s">
        <v>261</v>
      </c>
    </row>
    <row r="23" spans="1:9" x14ac:dyDescent="0.2">
      <c r="A23" s="21">
        <v>45</v>
      </c>
      <c r="B23" s="21" t="s">
        <v>262</v>
      </c>
      <c r="C23" s="21" t="s">
        <v>263</v>
      </c>
      <c r="D23" s="22">
        <v>13</v>
      </c>
      <c r="E23" s="21" t="s">
        <v>49</v>
      </c>
      <c r="F23" s="22"/>
      <c r="G23" s="22"/>
      <c r="H23" s="22">
        <f>D23*F23</f>
        <v>0</v>
      </c>
      <c r="I23" s="22">
        <f>D23*G23</f>
        <v>0</v>
      </c>
    </row>
    <row r="24" spans="1:9" ht="45" x14ac:dyDescent="0.2">
      <c r="A24" s="21">
        <v>46</v>
      </c>
      <c r="B24" s="21" t="s">
        <v>264</v>
      </c>
      <c r="C24" s="21" t="s">
        <v>265</v>
      </c>
      <c r="D24" s="22">
        <v>5</v>
      </c>
      <c r="E24" s="21" t="s">
        <v>49</v>
      </c>
      <c r="F24" s="22"/>
      <c r="G24" s="22"/>
      <c r="H24" s="22">
        <f>D24*F24</f>
        <v>0</v>
      </c>
      <c r="I24" s="22">
        <f>D24*G24</f>
        <v>0</v>
      </c>
    </row>
    <row r="25" spans="1:9" ht="33.75" x14ac:dyDescent="0.2">
      <c r="A25" s="16"/>
      <c r="B25" s="16"/>
      <c r="C25" s="21" t="s">
        <v>266</v>
      </c>
    </row>
    <row r="26" spans="1:9" x14ac:dyDescent="0.2">
      <c r="A26" s="21">
        <v>47</v>
      </c>
      <c r="B26" s="21" t="s">
        <v>267</v>
      </c>
      <c r="C26" s="21" t="s">
        <v>268</v>
      </c>
      <c r="D26" s="22">
        <v>33</v>
      </c>
      <c r="E26" s="21" t="s">
        <v>49</v>
      </c>
      <c r="F26" s="22"/>
      <c r="G26" s="22"/>
      <c r="H26" s="22">
        <f t="shared" ref="H26:H28" si="0">D26*F26</f>
        <v>0</v>
      </c>
      <c r="I26" s="22">
        <f t="shared" ref="I26:I28" si="1">D26*G26</f>
        <v>0</v>
      </c>
    </row>
    <row r="27" spans="1:9" x14ac:dyDescent="0.2">
      <c r="A27" s="21">
        <v>48</v>
      </c>
      <c r="B27" s="21" t="s">
        <v>269</v>
      </c>
      <c r="C27" s="21" t="s">
        <v>270</v>
      </c>
      <c r="D27" s="22">
        <v>5</v>
      </c>
      <c r="E27" s="21" t="s">
        <v>49</v>
      </c>
      <c r="F27" s="22"/>
      <c r="G27" s="22"/>
      <c r="H27" s="22">
        <f t="shared" si="0"/>
        <v>0</v>
      </c>
      <c r="I27" s="22">
        <f t="shared" si="1"/>
        <v>0</v>
      </c>
    </row>
    <row r="28" spans="1:9" x14ac:dyDescent="0.2">
      <c r="A28" s="21">
        <v>49</v>
      </c>
      <c r="B28" s="21" t="s">
        <v>271</v>
      </c>
      <c r="C28" s="21" t="s">
        <v>272</v>
      </c>
      <c r="D28" s="22">
        <v>20</v>
      </c>
      <c r="E28" s="21" t="s">
        <v>49</v>
      </c>
      <c r="F28" s="22"/>
      <c r="G28" s="22"/>
      <c r="H28" s="22">
        <f t="shared" si="0"/>
        <v>0</v>
      </c>
      <c r="I28" s="22">
        <f t="shared" si="1"/>
        <v>0</v>
      </c>
    </row>
    <row r="29" spans="1:9" x14ac:dyDescent="0.2">
      <c r="A29" s="21"/>
      <c r="B29" s="21"/>
      <c r="C29" s="21"/>
      <c r="D29" s="22"/>
      <c r="E29" s="21"/>
      <c r="F29" s="22"/>
      <c r="G29" s="22"/>
      <c r="H29" s="22"/>
      <c r="I29" s="22"/>
    </row>
    <row r="30" spans="1:9" ht="45" x14ac:dyDescent="0.2">
      <c r="A30" s="21">
        <v>2</v>
      </c>
      <c r="B30" s="21" t="s">
        <v>248</v>
      </c>
      <c r="C30" s="21" t="s">
        <v>249</v>
      </c>
      <c r="D30" s="22">
        <f>480/3</f>
        <v>160</v>
      </c>
      <c r="E30" s="21" t="s">
        <v>49</v>
      </c>
      <c r="F30" s="22"/>
      <c r="G30" s="22"/>
      <c r="H30" s="22">
        <f>D30*F30</f>
        <v>0</v>
      </c>
      <c r="I30" s="22">
        <f>D30*G30</f>
        <v>0</v>
      </c>
    </row>
    <row r="31" spans="1:9" ht="45" x14ac:dyDescent="0.2">
      <c r="A31" s="16"/>
      <c r="B31" s="16"/>
      <c r="C31" s="21" t="s">
        <v>250</v>
      </c>
    </row>
    <row r="32" spans="1:9" ht="45" x14ac:dyDescent="0.2">
      <c r="A32" s="16"/>
      <c r="B32" s="16"/>
      <c r="C32" s="21" t="s">
        <v>273</v>
      </c>
    </row>
    <row r="33" spans="1:9" ht="15" x14ac:dyDescent="0.2">
      <c r="A33" s="16"/>
      <c r="B33" s="16"/>
      <c r="C33" s="21" t="s">
        <v>252</v>
      </c>
    </row>
    <row r="34" spans="1:9" x14ac:dyDescent="0.2">
      <c r="A34" s="21">
        <v>3</v>
      </c>
      <c r="B34" s="21" t="s">
        <v>255</v>
      </c>
      <c r="C34" s="21" t="s">
        <v>256</v>
      </c>
      <c r="D34" s="22">
        <v>16</v>
      </c>
      <c r="E34" s="21" t="s">
        <v>49</v>
      </c>
      <c r="F34" s="22"/>
      <c r="G34" s="22"/>
      <c r="H34" s="22">
        <f>D34*F34</f>
        <v>0</v>
      </c>
      <c r="I34" s="22">
        <f>D34*G34</f>
        <v>0</v>
      </c>
    </row>
    <row r="35" spans="1:9" x14ac:dyDescent="0.2">
      <c r="A35" s="21">
        <v>4</v>
      </c>
      <c r="B35" s="21" t="s">
        <v>257</v>
      </c>
      <c r="C35" s="21" t="s">
        <v>274</v>
      </c>
      <c r="D35" s="22">
        <v>10</v>
      </c>
      <c r="E35" s="21" t="s">
        <v>49</v>
      </c>
      <c r="F35" s="22"/>
      <c r="G35" s="22"/>
      <c r="H35" s="22">
        <f>D35*F35</f>
        <v>0</v>
      </c>
      <c r="I35" s="22">
        <f>D35*G35</f>
        <v>0</v>
      </c>
    </row>
    <row r="36" spans="1:9" x14ac:dyDescent="0.2">
      <c r="A36" s="21"/>
      <c r="B36" s="21"/>
      <c r="C36" s="21"/>
      <c r="D36" s="22"/>
      <c r="E36" s="21"/>
      <c r="F36" s="22"/>
      <c r="G36" s="22"/>
      <c r="H36" s="22"/>
      <c r="I36" s="22"/>
    </row>
    <row r="37" spans="1:9" ht="15" x14ac:dyDescent="0.2">
      <c r="A37" s="16"/>
      <c r="B37" s="16"/>
      <c r="C37" s="21"/>
    </row>
    <row r="38" spans="1:9" ht="15" x14ac:dyDescent="0.2">
      <c r="A38" s="16"/>
      <c r="B38" s="20" t="s">
        <v>275</v>
      </c>
      <c r="C38" s="21"/>
    </row>
    <row r="39" spans="1:9" x14ac:dyDescent="0.2">
      <c r="A39" s="21"/>
      <c r="B39" s="21"/>
      <c r="C39" s="21"/>
      <c r="D39" s="22"/>
      <c r="E39" s="21"/>
      <c r="F39" s="22"/>
      <c r="G39" s="22"/>
      <c r="H39" s="22"/>
      <c r="I39" s="22"/>
    </row>
    <row r="40" spans="1:9" ht="45" x14ac:dyDescent="0.2">
      <c r="A40" s="21">
        <v>8</v>
      </c>
      <c r="B40" s="21" t="s">
        <v>248</v>
      </c>
      <c r="C40" s="21" t="s">
        <v>249</v>
      </c>
      <c r="D40" s="22">
        <v>100</v>
      </c>
      <c r="E40" s="21" t="s">
        <v>49</v>
      </c>
      <c r="F40" s="22"/>
      <c r="G40" s="22"/>
      <c r="H40" s="22">
        <f>D40*F40</f>
        <v>0</v>
      </c>
      <c r="I40" s="22">
        <f>D40*G40</f>
        <v>0</v>
      </c>
    </row>
    <row r="41" spans="1:9" ht="45" x14ac:dyDescent="0.2">
      <c r="A41" s="16"/>
      <c r="B41" s="16"/>
      <c r="C41" s="21" t="s">
        <v>250</v>
      </c>
    </row>
    <row r="42" spans="1:9" ht="45" x14ac:dyDescent="0.2">
      <c r="A42" s="16"/>
      <c r="B42" s="16"/>
      <c r="C42" s="21" t="s">
        <v>251</v>
      </c>
    </row>
    <row r="43" spans="1:9" ht="15" x14ac:dyDescent="0.2">
      <c r="A43" s="16"/>
      <c r="B43" s="16"/>
      <c r="C43" s="21" t="s">
        <v>252</v>
      </c>
    </row>
    <row r="44" spans="1:9" x14ac:dyDescent="0.2">
      <c r="A44" s="21">
        <v>9</v>
      </c>
      <c r="B44" s="21" t="s">
        <v>253</v>
      </c>
      <c r="C44" s="21" t="s">
        <v>254</v>
      </c>
      <c r="D44" s="22">
        <v>25</v>
      </c>
      <c r="E44" s="21" t="s">
        <v>49</v>
      </c>
      <c r="F44" s="22"/>
      <c r="G44" s="22"/>
      <c r="H44" s="22">
        <f>D44*F44</f>
        <v>0</v>
      </c>
      <c r="I44" s="22">
        <f>D44*G44</f>
        <v>0</v>
      </c>
    </row>
    <row r="45" spans="1:9" x14ac:dyDescent="0.2">
      <c r="A45" s="21">
        <v>10</v>
      </c>
      <c r="B45" s="21" t="s">
        <v>255</v>
      </c>
      <c r="C45" s="21" t="s">
        <v>256</v>
      </c>
      <c r="D45" s="22">
        <v>50</v>
      </c>
      <c r="E45" s="21" t="s">
        <v>49</v>
      </c>
      <c r="F45" s="22"/>
      <c r="G45" s="22"/>
      <c r="H45" s="22">
        <f>D45*F45</f>
        <v>0</v>
      </c>
      <c r="I45" s="22">
        <f>D45*G45</f>
        <v>0</v>
      </c>
    </row>
    <row r="46" spans="1:9" ht="45" x14ac:dyDescent="0.2">
      <c r="A46" s="21">
        <v>11</v>
      </c>
      <c r="B46" s="21" t="s">
        <v>259</v>
      </c>
      <c r="C46" s="21" t="s">
        <v>260</v>
      </c>
      <c r="D46" s="22">
        <v>2</v>
      </c>
      <c r="E46" s="21" t="s">
        <v>49</v>
      </c>
      <c r="F46" s="22"/>
      <c r="G46" s="22"/>
      <c r="H46" s="22">
        <f>D46*F46</f>
        <v>0</v>
      </c>
      <c r="I46" s="22">
        <f>D46*G46</f>
        <v>0</v>
      </c>
    </row>
    <row r="47" spans="1:9" ht="15" x14ac:dyDescent="0.2">
      <c r="A47" s="16"/>
      <c r="B47" s="16"/>
      <c r="C47" s="21" t="s">
        <v>261</v>
      </c>
    </row>
    <row r="48" spans="1:9" x14ac:dyDescent="0.2">
      <c r="A48" s="21">
        <v>12</v>
      </c>
      <c r="B48" s="21" t="s">
        <v>262</v>
      </c>
      <c r="C48" s="21" t="s">
        <v>263</v>
      </c>
      <c r="D48" s="22">
        <v>2</v>
      </c>
      <c r="E48" s="21" t="s">
        <v>49</v>
      </c>
      <c r="F48" s="22"/>
      <c r="G48" s="22"/>
      <c r="H48" s="22">
        <f>D48*F48</f>
        <v>0</v>
      </c>
      <c r="I48" s="22">
        <f>D48*G48</f>
        <v>0</v>
      </c>
    </row>
    <row r="49" spans="1:11" ht="45" x14ac:dyDescent="0.2">
      <c r="A49" s="21">
        <v>13</v>
      </c>
      <c r="B49" s="21" t="s">
        <v>264</v>
      </c>
      <c r="C49" s="21" t="s">
        <v>265</v>
      </c>
      <c r="D49" s="22">
        <v>8</v>
      </c>
      <c r="E49" s="21" t="s">
        <v>49</v>
      </c>
      <c r="F49" s="22"/>
      <c r="G49" s="22"/>
      <c r="H49" s="22">
        <f>D49*F49</f>
        <v>0</v>
      </c>
      <c r="I49" s="22">
        <f>D49*G49</f>
        <v>0</v>
      </c>
    </row>
    <row r="50" spans="1:11" ht="33.75" x14ac:dyDescent="0.2">
      <c r="A50" s="16"/>
      <c r="B50" s="16"/>
      <c r="C50" s="21" t="s">
        <v>266</v>
      </c>
    </row>
    <row r="51" spans="1:11" x14ac:dyDescent="0.2">
      <c r="A51" s="21">
        <v>14</v>
      </c>
      <c r="B51" s="21" t="s">
        <v>267</v>
      </c>
      <c r="C51" s="21" t="s">
        <v>268</v>
      </c>
      <c r="D51" s="22">
        <v>40</v>
      </c>
      <c r="E51" s="21" t="s">
        <v>49</v>
      </c>
      <c r="F51" s="22"/>
      <c r="G51" s="22"/>
      <c r="H51" s="22">
        <f t="shared" ref="H51:H53" si="2">D51*F51</f>
        <v>0</v>
      </c>
      <c r="I51" s="22">
        <f t="shared" ref="I51:I53" si="3">D51*G51</f>
        <v>0</v>
      </c>
    </row>
    <row r="52" spans="1:11" x14ac:dyDescent="0.2">
      <c r="A52" s="21">
        <v>15</v>
      </c>
      <c r="B52" s="21" t="s">
        <v>269</v>
      </c>
      <c r="C52" s="21" t="s">
        <v>270</v>
      </c>
      <c r="D52" s="22">
        <v>10</v>
      </c>
      <c r="E52" s="21" t="s">
        <v>49</v>
      </c>
      <c r="F52" s="22"/>
      <c r="G52" s="22"/>
      <c r="H52" s="22">
        <f t="shared" si="2"/>
        <v>0</v>
      </c>
      <c r="I52" s="22">
        <f t="shared" si="3"/>
        <v>0</v>
      </c>
    </row>
    <row r="53" spans="1:11" x14ac:dyDescent="0.2">
      <c r="A53" s="21">
        <v>16</v>
      </c>
      <c r="B53" s="21" t="s">
        <v>271</v>
      </c>
      <c r="C53" s="21" t="s">
        <v>272</v>
      </c>
      <c r="D53" s="22">
        <v>20</v>
      </c>
      <c r="E53" s="21" t="s">
        <v>49</v>
      </c>
      <c r="F53" s="22"/>
      <c r="G53" s="22"/>
      <c r="H53" s="22">
        <f t="shared" si="2"/>
        <v>0</v>
      </c>
      <c r="I53" s="22">
        <f t="shared" si="3"/>
        <v>0</v>
      </c>
    </row>
    <row r="54" spans="1:11" ht="15" x14ac:dyDescent="0.2">
      <c r="A54" s="16"/>
      <c r="B54" s="16"/>
      <c r="C54" s="21"/>
    </row>
    <row r="55" spans="1:11" ht="45" x14ac:dyDescent="0.2">
      <c r="A55" s="21">
        <v>1</v>
      </c>
      <c r="B55" s="21" t="s">
        <v>248</v>
      </c>
      <c r="C55" s="21" t="s">
        <v>276</v>
      </c>
      <c r="D55" s="22">
        <v>280</v>
      </c>
      <c r="E55" s="21" t="s">
        <v>49</v>
      </c>
      <c r="F55" s="22"/>
      <c r="G55" s="22"/>
      <c r="H55" s="22">
        <f>D55*F55</f>
        <v>0</v>
      </c>
      <c r="I55" s="22">
        <f>D55*G55</f>
        <v>0</v>
      </c>
    </row>
    <row r="56" spans="1:11" ht="45" x14ac:dyDescent="0.2">
      <c r="A56" s="16"/>
      <c r="B56" s="16"/>
      <c r="C56" s="21" t="s">
        <v>277</v>
      </c>
    </row>
    <row r="57" spans="1:11" ht="45" x14ac:dyDescent="0.2">
      <c r="A57" s="16"/>
      <c r="B57" s="16"/>
      <c r="C57" s="21" t="s">
        <v>278</v>
      </c>
    </row>
    <row r="58" spans="1:11" ht="15" x14ac:dyDescent="0.2">
      <c r="A58" s="16"/>
      <c r="B58" s="16"/>
      <c r="C58" s="21" t="s">
        <v>279</v>
      </c>
    </row>
    <row r="59" spans="1:11" x14ac:dyDescent="0.2">
      <c r="A59" s="21">
        <v>2</v>
      </c>
      <c r="B59" s="21" t="s">
        <v>255</v>
      </c>
      <c r="C59" s="21" t="s">
        <v>256</v>
      </c>
      <c r="D59" s="22">
        <v>50</v>
      </c>
      <c r="E59" s="21" t="s">
        <v>49</v>
      </c>
      <c r="F59" s="22"/>
      <c r="G59" s="22"/>
      <c r="H59" s="22">
        <f t="shared" ref="H59" si="4">D59*F59</f>
        <v>0</v>
      </c>
      <c r="I59" s="22">
        <f t="shared" ref="I59" si="5">D59*G59</f>
        <v>0</v>
      </c>
    </row>
    <row r="60" spans="1:11" ht="15" x14ac:dyDescent="0.2">
      <c r="A60" s="16"/>
      <c r="B60" s="16"/>
      <c r="C60" s="21"/>
      <c r="G60" s="19" t="s">
        <v>280</v>
      </c>
      <c r="H60" s="23">
        <f>SUM(H5:H59)</f>
        <v>0</v>
      </c>
      <c r="I60" s="23">
        <f>SUM(I5:I59)</f>
        <v>0</v>
      </c>
    </row>
    <row r="61" spans="1:11" ht="15" x14ac:dyDescent="0.2">
      <c r="A61" s="16"/>
      <c r="B61" s="16"/>
      <c r="C61" s="21"/>
    </row>
    <row r="62" spans="1:11" x14ac:dyDescent="0.2">
      <c r="A62" s="21"/>
      <c r="B62" s="21"/>
      <c r="C62" s="21"/>
      <c r="D62" s="22"/>
      <c r="E62" s="21"/>
      <c r="F62" s="22"/>
      <c r="G62" s="22"/>
      <c r="H62" s="22"/>
      <c r="I62" s="22"/>
    </row>
    <row r="63" spans="1:11" x14ac:dyDescent="0.2">
      <c r="A63" s="21"/>
      <c r="B63" s="21"/>
      <c r="C63" s="21"/>
      <c r="D63" s="22"/>
      <c r="E63" s="21"/>
      <c r="F63" s="22"/>
      <c r="G63" s="22"/>
      <c r="H63" s="22"/>
      <c r="I63" s="22"/>
    </row>
    <row r="64" spans="1:11" x14ac:dyDescent="0.2">
      <c r="A64" s="21"/>
      <c r="B64" s="21"/>
      <c r="C64" s="21"/>
      <c r="D64" s="22"/>
      <c r="E64" s="21"/>
      <c r="F64" s="22"/>
      <c r="G64" s="22"/>
      <c r="H64" s="22"/>
      <c r="I64" s="22"/>
      <c r="J64" s="38"/>
      <c r="K64" s="39"/>
    </row>
    <row r="65" spans="1:9" x14ac:dyDescent="0.2">
      <c r="A65" s="21"/>
      <c r="B65" s="21"/>
      <c r="C65" s="21"/>
      <c r="D65" s="22"/>
      <c r="E65" s="21"/>
      <c r="F65" s="22"/>
      <c r="G65" s="22"/>
      <c r="H65" s="22"/>
      <c r="I65" s="22"/>
    </row>
    <row r="66" spans="1:9" x14ac:dyDescent="0.2">
      <c r="A66" s="21"/>
      <c r="B66" s="21"/>
      <c r="C66" s="21"/>
      <c r="D66" s="22"/>
      <c r="E66" s="21"/>
      <c r="F66" s="22"/>
      <c r="G66" s="22"/>
      <c r="H66" s="22"/>
      <c r="I66" s="22"/>
    </row>
    <row r="67" spans="1:9" x14ac:dyDescent="0.2">
      <c r="A67" s="21"/>
      <c r="B67" s="21"/>
      <c r="C67" s="21"/>
      <c r="D67" s="22"/>
      <c r="E67" s="21"/>
      <c r="F67" s="22"/>
      <c r="G67" s="22"/>
      <c r="H67" s="22"/>
      <c r="I67" s="22"/>
    </row>
    <row r="68" spans="1:9" x14ac:dyDescent="0.2">
      <c r="A68" s="21"/>
      <c r="B68" s="21"/>
      <c r="C68" s="21"/>
      <c r="D68" s="22"/>
      <c r="E68" s="21"/>
      <c r="F68" s="22"/>
      <c r="G68" s="22"/>
      <c r="H68" s="22"/>
      <c r="I68" s="22"/>
    </row>
    <row r="69" spans="1:9" ht="15" x14ac:dyDescent="0.2">
      <c r="A69" s="16"/>
      <c r="B69" s="16"/>
      <c r="C69" s="21"/>
    </row>
    <row r="70" spans="1:9" x14ac:dyDescent="0.2">
      <c r="A70" s="21"/>
      <c r="B70" s="21"/>
      <c r="C70" s="21"/>
      <c r="D70" s="22"/>
      <c r="E70" s="21"/>
      <c r="F70" s="22"/>
      <c r="G70" s="22"/>
      <c r="H70" s="22"/>
      <c r="I70" s="22"/>
    </row>
    <row r="71" spans="1:9" x14ac:dyDescent="0.2">
      <c r="A71" s="21"/>
      <c r="B71" s="21"/>
      <c r="C71" s="21"/>
      <c r="D71" s="22"/>
      <c r="E71" s="21"/>
      <c r="F71" s="22"/>
      <c r="G71" s="22"/>
      <c r="H71" s="22"/>
      <c r="I71" s="22"/>
    </row>
    <row r="72" spans="1:9" x14ac:dyDescent="0.2">
      <c r="A72" s="21"/>
      <c r="B72" s="21"/>
      <c r="C72" s="21"/>
      <c r="D72" s="22"/>
      <c r="E72" s="21"/>
      <c r="F72" s="22"/>
      <c r="G72" s="22"/>
      <c r="H72" s="22"/>
      <c r="I72" s="22"/>
    </row>
    <row r="73" spans="1:9" x14ac:dyDescent="0.2">
      <c r="A73" s="21"/>
      <c r="B73" s="21"/>
      <c r="C73" s="21"/>
      <c r="D73" s="22"/>
      <c r="E73" s="21"/>
      <c r="F73" s="22"/>
      <c r="G73" s="22"/>
      <c r="H73" s="22"/>
      <c r="I73" s="22"/>
    </row>
    <row r="74" spans="1:9" x14ac:dyDescent="0.2">
      <c r="A74" s="21"/>
      <c r="B74" s="21"/>
      <c r="C74" s="21"/>
      <c r="D74" s="22"/>
      <c r="E74" s="21"/>
      <c r="F74" s="22"/>
      <c r="G74" s="22"/>
      <c r="H74" s="22"/>
      <c r="I74" s="22"/>
    </row>
    <row r="75" spans="1:9" x14ac:dyDescent="0.2">
      <c r="A75" s="21"/>
      <c r="B75" s="21"/>
      <c r="C75" s="21"/>
      <c r="D75" s="22"/>
      <c r="E75" s="21"/>
      <c r="F75" s="22"/>
      <c r="G75" s="22"/>
      <c r="H75" s="22"/>
      <c r="I75" s="22"/>
    </row>
    <row r="76" spans="1:9" x14ac:dyDescent="0.2">
      <c r="A76" s="21"/>
      <c r="B76" s="21"/>
      <c r="C76" s="21"/>
      <c r="D76" s="22"/>
      <c r="E76" s="21"/>
      <c r="F76" s="22"/>
      <c r="G76" s="22"/>
      <c r="H76" s="22"/>
      <c r="I76" s="22"/>
    </row>
    <row r="77" spans="1:9" x14ac:dyDescent="0.2">
      <c r="A77" s="21"/>
      <c r="B77" s="21"/>
      <c r="C77" s="21"/>
      <c r="D77" s="22"/>
      <c r="E77" s="21"/>
      <c r="F77" s="22"/>
      <c r="G77" s="22"/>
      <c r="H77" s="22"/>
      <c r="I77" s="22"/>
    </row>
    <row r="78" spans="1:9" x14ac:dyDescent="0.2">
      <c r="A78" s="21"/>
      <c r="B78" s="21"/>
      <c r="C78" s="21"/>
      <c r="D78" s="22"/>
      <c r="E78" s="21"/>
      <c r="F78" s="22"/>
      <c r="G78" s="22"/>
      <c r="H78" s="22"/>
      <c r="I78" s="22"/>
    </row>
    <row r="79" spans="1:9" x14ac:dyDescent="0.2">
      <c r="A79" s="21"/>
      <c r="B79" s="21"/>
      <c r="C79" s="21"/>
      <c r="D79" s="22"/>
      <c r="E79" s="21"/>
      <c r="F79" s="22"/>
      <c r="G79" s="22"/>
      <c r="H79" s="22"/>
      <c r="I79" s="22"/>
    </row>
    <row r="80" spans="1:9" x14ac:dyDescent="0.2">
      <c r="A80" s="21"/>
      <c r="B80" s="21"/>
      <c r="C80" s="21"/>
      <c r="D80" s="22"/>
      <c r="E80" s="21"/>
      <c r="F80" s="22"/>
      <c r="G80" s="22"/>
      <c r="H80" s="22"/>
      <c r="I80" s="22"/>
    </row>
    <row r="81" spans="1:9" x14ac:dyDescent="0.2">
      <c r="A81" s="21"/>
      <c r="B81" s="21"/>
      <c r="C81" s="21"/>
      <c r="D81" s="22"/>
      <c r="E81" s="21"/>
      <c r="F81" s="22"/>
      <c r="G81" s="22"/>
      <c r="H81" s="22"/>
      <c r="I81" s="22"/>
    </row>
    <row r="82" spans="1:9" x14ac:dyDescent="0.2">
      <c r="A82" s="21"/>
      <c r="B82" s="21"/>
      <c r="C82" s="21"/>
      <c r="D82" s="22"/>
      <c r="E82" s="21"/>
      <c r="F82" s="22"/>
      <c r="G82" s="22"/>
      <c r="H82" s="22"/>
      <c r="I82" s="22"/>
    </row>
    <row r="83" spans="1:9" x14ac:dyDescent="0.2">
      <c r="A83" s="21"/>
      <c r="B83" s="21"/>
      <c r="C83" s="21"/>
      <c r="D83" s="22"/>
      <c r="E83" s="21"/>
      <c r="F83" s="22"/>
      <c r="G83" s="22"/>
      <c r="H83" s="22"/>
      <c r="I83" s="22"/>
    </row>
    <row r="84" spans="1:9" x14ac:dyDescent="0.2">
      <c r="A84" s="21"/>
      <c r="B84" s="21"/>
      <c r="C84" s="21"/>
      <c r="D84" s="22"/>
      <c r="E84" s="21"/>
      <c r="F84" s="22"/>
      <c r="G84" s="22"/>
      <c r="H84" s="22"/>
      <c r="I84" s="22"/>
    </row>
    <row r="85" spans="1:9" x14ac:dyDescent="0.2">
      <c r="A85" s="21"/>
      <c r="B85" s="21"/>
      <c r="C85" s="21"/>
      <c r="D85" s="22"/>
      <c r="E85" s="21"/>
      <c r="F85" s="22"/>
      <c r="G85" s="22"/>
      <c r="H85" s="22"/>
      <c r="I85" s="22"/>
    </row>
    <row r="86" spans="1:9" x14ac:dyDescent="0.2">
      <c r="A86" s="21"/>
      <c r="B86" s="21"/>
      <c r="C86" s="21"/>
      <c r="D86" s="22"/>
      <c r="E86" s="21"/>
      <c r="F86" s="22"/>
      <c r="G86" s="22"/>
      <c r="H86" s="22"/>
      <c r="I86" s="22"/>
    </row>
    <row r="87" spans="1:9" x14ac:dyDescent="0.2">
      <c r="A87" s="21"/>
      <c r="B87" s="21"/>
      <c r="C87" s="21"/>
      <c r="D87" s="22"/>
      <c r="E87" s="21"/>
      <c r="F87" s="22"/>
      <c r="G87" s="22"/>
      <c r="H87" s="22"/>
      <c r="I87" s="22"/>
    </row>
    <row r="88" spans="1:9" ht="15" x14ac:dyDescent="0.2">
      <c r="A88" s="16"/>
      <c r="B88" s="16"/>
      <c r="C88" s="21"/>
    </row>
    <row r="89" spans="1:9" ht="15" x14ac:dyDescent="0.2">
      <c r="A89" s="16"/>
      <c r="B89" s="16"/>
      <c r="C89" s="21"/>
    </row>
    <row r="90" spans="1:9" x14ac:dyDescent="0.2">
      <c r="A90" s="21"/>
      <c r="B90" s="21"/>
      <c r="C90" s="21"/>
      <c r="D90" s="22"/>
      <c r="E90" s="21"/>
      <c r="F90" s="22"/>
      <c r="G90" s="22"/>
      <c r="H90" s="22"/>
      <c r="I90" s="22"/>
    </row>
    <row r="91" spans="1:9" ht="15" x14ac:dyDescent="0.2">
      <c r="A91" s="16"/>
      <c r="B91" s="16"/>
      <c r="C91" s="21"/>
    </row>
    <row r="92" spans="1:9" ht="15" x14ac:dyDescent="0.2">
      <c r="A92" s="16"/>
      <c r="B92" s="16"/>
      <c r="C92" s="21"/>
    </row>
    <row r="93" spans="1:9" x14ac:dyDescent="0.2">
      <c r="A93" s="21"/>
      <c r="B93" s="21"/>
      <c r="C93" s="21"/>
      <c r="D93" s="22"/>
      <c r="E93" s="21"/>
      <c r="F93" s="22"/>
      <c r="G93" s="22"/>
      <c r="H93" s="22"/>
      <c r="I93" s="22"/>
    </row>
    <row r="94" spans="1:9" x14ac:dyDescent="0.2">
      <c r="A94" s="21"/>
      <c r="B94" s="21"/>
      <c r="C94" s="21"/>
      <c r="D94" s="22"/>
      <c r="E94" s="21"/>
      <c r="F94" s="22"/>
      <c r="G94" s="22"/>
      <c r="H94" s="22"/>
      <c r="I94" s="22"/>
    </row>
    <row r="95" spans="1:9" ht="15" x14ac:dyDescent="0.2">
      <c r="A95" s="16"/>
      <c r="B95" s="16"/>
      <c r="C95" s="21"/>
    </row>
    <row r="96" spans="1:9" x14ac:dyDescent="0.2">
      <c r="A96" s="21"/>
      <c r="B96" s="21"/>
      <c r="C96" s="21"/>
      <c r="D96" s="22"/>
      <c r="E96" s="21"/>
      <c r="F96" s="22"/>
      <c r="G96" s="22"/>
      <c r="H96" s="22"/>
      <c r="I96" s="22"/>
    </row>
    <row r="97" spans="1:9" x14ac:dyDescent="0.2">
      <c r="A97" s="21"/>
      <c r="B97" s="21"/>
      <c r="C97" s="21"/>
      <c r="D97" s="22"/>
      <c r="E97" s="21"/>
      <c r="F97" s="22"/>
      <c r="G97" s="22"/>
      <c r="H97" s="22"/>
      <c r="I97" s="22"/>
    </row>
    <row r="98" spans="1:9" x14ac:dyDescent="0.2">
      <c r="A98" s="21"/>
      <c r="B98" s="21"/>
      <c r="C98" s="21"/>
      <c r="D98" s="22"/>
      <c r="E98" s="21"/>
      <c r="F98" s="22"/>
      <c r="G98" s="22"/>
      <c r="H98" s="22"/>
      <c r="I98" s="22"/>
    </row>
    <row r="99" spans="1:9" ht="15" x14ac:dyDescent="0.2">
      <c r="A99" s="16"/>
      <c r="B99" s="16"/>
      <c r="C99" s="21"/>
    </row>
    <row r="100" spans="1:9" x14ac:dyDescent="0.2">
      <c r="A100" s="21"/>
      <c r="B100" s="21"/>
      <c r="C100" s="21"/>
      <c r="D100" s="22"/>
      <c r="E100" s="21"/>
      <c r="F100" s="22"/>
      <c r="G100" s="22"/>
      <c r="H100" s="22"/>
      <c r="I100" s="22"/>
    </row>
    <row r="101" spans="1:9" ht="15" x14ac:dyDescent="0.2">
      <c r="A101" s="16"/>
      <c r="B101" s="16"/>
      <c r="C101" s="21"/>
    </row>
    <row r="102" spans="1:9" x14ac:dyDescent="0.2">
      <c r="A102" s="21"/>
      <c r="B102" s="21"/>
      <c r="C102" s="21"/>
      <c r="D102" s="22"/>
      <c r="E102" s="21"/>
      <c r="F102" s="22"/>
      <c r="G102" s="22"/>
      <c r="H102" s="22"/>
      <c r="I102" s="22"/>
    </row>
    <row r="103" spans="1:9" ht="15" x14ac:dyDescent="0.2">
      <c r="A103" s="16"/>
      <c r="B103" s="16"/>
      <c r="C103" s="21"/>
    </row>
    <row r="104" spans="1:9" x14ac:dyDescent="0.2">
      <c r="A104" s="21"/>
      <c r="B104" s="21"/>
      <c r="C104" s="21"/>
      <c r="D104" s="22"/>
      <c r="E104" s="21"/>
      <c r="F104" s="22"/>
      <c r="G104" s="22"/>
      <c r="H104" s="22"/>
      <c r="I104" s="22"/>
    </row>
    <row r="105" spans="1:9" ht="15" x14ac:dyDescent="0.2">
      <c r="A105" s="16"/>
      <c r="B105" s="16"/>
      <c r="C105" s="21"/>
    </row>
    <row r="106" spans="1:9" ht="15" x14ac:dyDescent="0.2">
      <c r="A106" s="16"/>
      <c r="B106" s="16"/>
      <c r="C106" s="21"/>
    </row>
    <row r="107" spans="1:9" ht="15" x14ac:dyDescent="0.2">
      <c r="A107" s="16"/>
      <c r="B107" s="16"/>
      <c r="C107" s="21"/>
    </row>
    <row r="108" spans="1:9" x14ac:dyDescent="0.2">
      <c r="A108" s="21"/>
      <c r="B108" s="21"/>
      <c r="C108" s="21"/>
      <c r="D108" s="22"/>
      <c r="E108" s="21"/>
      <c r="F108" s="22"/>
      <c r="G108" s="22"/>
      <c r="H108" s="22"/>
      <c r="I108" s="22"/>
    </row>
    <row r="109" spans="1:9" x14ac:dyDescent="0.2">
      <c r="A109" s="21"/>
      <c r="B109" s="21"/>
      <c r="C109" s="21"/>
      <c r="D109" s="22"/>
      <c r="E109" s="21"/>
      <c r="F109" s="22"/>
      <c r="G109" s="22"/>
      <c r="H109" s="22"/>
      <c r="I109" s="22"/>
    </row>
    <row r="110" spans="1:9" x14ac:dyDescent="0.2">
      <c r="A110" s="21"/>
      <c r="B110" s="21"/>
      <c r="C110" s="21"/>
      <c r="D110" s="22"/>
      <c r="E110" s="21"/>
      <c r="F110" s="22"/>
      <c r="G110" s="22"/>
      <c r="H110" s="22"/>
      <c r="I110" s="22"/>
    </row>
    <row r="111" spans="1:9" x14ac:dyDescent="0.2">
      <c r="A111" s="21"/>
      <c r="B111" s="21"/>
      <c r="C111" s="21"/>
      <c r="D111" s="22"/>
      <c r="E111" s="21"/>
      <c r="F111" s="22"/>
      <c r="G111" s="22"/>
      <c r="H111" s="22"/>
      <c r="I111" s="22"/>
    </row>
    <row r="112" spans="1:9" ht="15" x14ac:dyDescent="0.2">
      <c r="A112" s="16"/>
      <c r="B112" s="16"/>
      <c r="C112" s="21"/>
    </row>
    <row r="113" spans="1:9" x14ac:dyDescent="0.2">
      <c r="A113" s="21"/>
      <c r="B113" s="21"/>
      <c r="C113" s="21"/>
      <c r="D113" s="22"/>
      <c r="E113" s="21"/>
      <c r="F113" s="22"/>
      <c r="G113" s="22"/>
      <c r="H113" s="22"/>
      <c r="I113" s="22"/>
    </row>
    <row r="114" spans="1:9" x14ac:dyDescent="0.2">
      <c r="A114" s="21"/>
      <c r="B114" s="21"/>
      <c r="C114" s="21"/>
      <c r="D114" s="22"/>
      <c r="E114" s="21"/>
      <c r="F114" s="22"/>
      <c r="G114" s="22"/>
      <c r="H114" s="22"/>
      <c r="I114" s="22"/>
    </row>
    <row r="115" spans="1:9" ht="15" x14ac:dyDescent="0.2">
      <c r="A115" s="16"/>
      <c r="B115" s="16"/>
      <c r="C115" s="21"/>
    </row>
    <row r="116" spans="1:9" x14ac:dyDescent="0.2">
      <c r="A116" s="21"/>
      <c r="B116" s="21"/>
      <c r="C116" s="21"/>
      <c r="D116" s="22"/>
      <c r="E116" s="21"/>
      <c r="F116" s="22"/>
      <c r="G116" s="22"/>
      <c r="H116" s="22"/>
      <c r="I116" s="22"/>
    </row>
    <row r="117" spans="1:9" x14ac:dyDescent="0.2">
      <c r="A117" s="21"/>
      <c r="B117" s="21"/>
      <c r="C117" s="21"/>
      <c r="D117" s="22"/>
      <c r="E117" s="21"/>
      <c r="F117" s="22"/>
      <c r="G117" s="22"/>
      <c r="H117" s="22"/>
      <c r="I117" s="22"/>
    </row>
    <row r="118" spans="1:9" x14ac:dyDescent="0.2">
      <c r="A118" s="21"/>
      <c r="B118" s="21"/>
      <c r="C118" s="21"/>
      <c r="D118" s="22"/>
      <c r="E118" s="21"/>
      <c r="F118" s="22"/>
      <c r="G118" s="22"/>
      <c r="H118" s="22"/>
      <c r="I118" s="22"/>
    </row>
    <row r="119" spans="1:9" x14ac:dyDescent="0.2">
      <c r="A119" s="21"/>
      <c r="B119" s="21"/>
      <c r="C119" s="21"/>
      <c r="D119" s="22"/>
      <c r="E119" s="21"/>
      <c r="F119" s="22"/>
      <c r="G119" s="22"/>
      <c r="H119" s="22"/>
      <c r="I119" s="22"/>
    </row>
    <row r="120" spans="1:9" x14ac:dyDescent="0.2">
      <c r="A120" s="21"/>
      <c r="B120" s="21"/>
      <c r="C120" s="21"/>
      <c r="D120" s="22"/>
      <c r="E120" s="21"/>
      <c r="F120" s="22"/>
      <c r="G120" s="22"/>
      <c r="H120" s="22"/>
      <c r="I120" s="22"/>
    </row>
    <row r="121" spans="1:9" x14ac:dyDescent="0.2">
      <c r="A121" s="21"/>
      <c r="B121" s="21"/>
      <c r="C121" s="21"/>
      <c r="D121" s="22"/>
      <c r="E121" s="21"/>
      <c r="F121" s="22"/>
      <c r="G121" s="22"/>
      <c r="H121" s="22"/>
      <c r="I121" s="22"/>
    </row>
    <row r="122" spans="1:9" ht="15" x14ac:dyDescent="0.2">
      <c r="A122" s="16"/>
      <c r="B122" s="16"/>
      <c r="C122" s="17"/>
      <c r="D122" s="16"/>
      <c r="E122" s="16"/>
      <c r="F122" s="16"/>
      <c r="G122" s="16"/>
      <c r="H122" s="18"/>
      <c r="I122" s="18"/>
    </row>
    <row r="124" spans="1:9" ht="15" x14ac:dyDescent="0.2">
      <c r="A124" s="16"/>
      <c r="B124" s="16"/>
      <c r="C124" s="17"/>
    </row>
    <row r="125" spans="1:9" x14ac:dyDescent="0.2">
      <c r="A125" s="17"/>
      <c r="B125" s="17"/>
      <c r="C125" s="17"/>
      <c r="D125" s="18"/>
      <c r="E125" s="17"/>
      <c r="F125" s="18"/>
      <c r="G125" s="18"/>
      <c r="H125" s="18"/>
      <c r="I125" s="18"/>
    </row>
    <row r="126" spans="1:9" x14ac:dyDescent="0.2">
      <c r="A126" s="21"/>
      <c r="B126" s="21"/>
      <c r="C126" s="21"/>
      <c r="D126" s="22"/>
      <c r="E126" s="21"/>
      <c r="F126" s="22"/>
      <c r="G126" s="22"/>
      <c r="H126" s="22"/>
      <c r="I126" s="22"/>
    </row>
    <row r="127" spans="1:9" x14ac:dyDescent="0.2">
      <c r="A127" s="21"/>
      <c r="B127" s="21"/>
      <c r="C127" s="21"/>
      <c r="D127" s="22"/>
      <c r="E127" s="21"/>
      <c r="F127" s="22"/>
      <c r="G127" s="22"/>
      <c r="H127" s="22"/>
      <c r="I127" s="22"/>
    </row>
    <row r="128" spans="1:9" ht="15" x14ac:dyDescent="0.2">
      <c r="A128" s="16"/>
      <c r="B128" s="16"/>
      <c r="C128" s="21"/>
    </row>
    <row r="129" spans="1:9" ht="15" x14ac:dyDescent="0.2">
      <c r="A129" s="16"/>
      <c r="B129" s="16"/>
      <c r="C129" s="21"/>
    </row>
    <row r="130" spans="1:9" ht="15" x14ac:dyDescent="0.2">
      <c r="A130" s="16"/>
      <c r="B130" s="16"/>
      <c r="C130" s="21"/>
    </row>
    <row r="131" spans="1:9" x14ac:dyDescent="0.2">
      <c r="A131" s="21"/>
      <c r="B131" s="21"/>
      <c r="C131" s="21"/>
      <c r="D131" s="22"/>
      <c r="E131" s="21"/>
      <c r="F131" s="22"/>
      <c r="G131" s="22"/>
      <c r="H131" s="22"/>
      <c r="I131" s="22"/>
    </row>
    <row r="132" spans="1:9" x14ac:dyDescent="0.2">
      <c r="A132" s="21"/>
      <c r="B132" s="21"/>
      <c r="C132" s="21"/>
      <c r="D132" s="22"/>
      <c r="E132" s="21"/>
      <c r="F132" s="22"/>
      <c r="G132" s="22"/>
      <c r="H132" s="22"/>
      <c r="I132" s="22"/>
    </row>
    <row r="133" spans="1:9" x14ac:dyDescent="0.2">
      <c r="A133" s="21"/>
      <c r="B133" s="21"/>
      <c r="C133" s="21"/>
      <c r="D133" s="22"/>
      <c r="E133" s="21"/>
      <c r="F133" s="22"/>
      <c r="G133" s="22"/>
      <c r="H133" s="22"/>
      <c r="I133" s="22"/>
    </row>
    <row r="134" spans="1:9" ht="15" x14ac:dyDescent="0.2">
      <c r="A134" s="16"/>
      <c r="B134" s="16"/>
      <c r="C134" s="21"/>
    </row>
    <row r="135" spans="1:9" x14ac:dyDescent="0.2">
      <c r="A135" s="21"/>
      <c r="B135" s="21"/>
      <c r="C135" s="21"/>
      <c r="D135" s="22"/>
      <c r="E135" s="21"/>
      <c r="F135" s="22"/>
      <c r="G135" s="22"/>
      <c r="H135" s="22"/>
      <c r="I135" s="22"/>
    </row>
    <row r="136" spans="1:9" ht="15" x14ac:dyDescent="0.2">
      <c r="A136" s="16"/>
      <c r="B136" s="16"/>
      <c r="C136" s="21"/>
    </row>
    <row r="137" spans="1:9" x14ac:dyDescent="0.2">
      <c r="A137" s="21"/>
      <c r="B137" s="21"/>
      <c r="C137" s="21"/>
      <c r="D137" s="22"/>
      <c r="E137" s="21"/>
      <c r="F137" s="22"/>
      <c r="G137" s="22"/>
      <c r="H137" s="22"/>
      <c r="I137" s="22"/>
    </row>
    <row r="138" spans="1:9" x14ac:dyDescent="0.2">
      <c r="A138" s="21"/>
      <c r="B138" s="21"/>
      <c r="C138" s="21"/>
      <c r="D138" s="22"/>
      <c r="E138" s="21"/>
      <c r="F138" s="22"/>
      <c r="G138" s="22"/>
      <c r="H138" s="22"/>
      <c r="I138" s="22"/>
    </row>
    <row r="139" spans="1:9" x14ac:dyDescent="0.2">
      <c r="A139" s="21"/>
      <c r="B139" s="21"/>
      <c r="C139" s="21"/>
      <c r="D139" s="22"/>
      <c r="E139" s="21"/>
      <c r="F139" s="22"/>
      <c r="G139" s="22"/>
      <c r="H139" s="22"/>
      <c r="I139" s="22"/>
    </row>
    <row r="140" spans="1:9" x14ac:dyDescent="0.2">
      <c r="A140" s="21"/>
      <c r="B140" s="21"/>
      <c r="C140" s="21"/>
      <c r="D140" s="22"/>
      <c r="E140" s="21"/>
      <c r="F140" s="22"/>
      <c r="G140" s="22"/>
      <c r="H140" s="22"/>
      <c r="I140" s="22"/>
    </row>
    <row r="141" spans="1:9" x14ac:dyDescent="0.2">
      <c r="A141" s="21"/>
      <c r="B141" s="21"/>
      <c r="C141" s="21"/>
      <c r="D141" s="22"/>
      <c r="E141" s="21"/>
      <c r="F141" s="22"/>
      <c r="G141" s="22"/>
      <c r="H141" s="22"/>
      <c r="I141" s="22"/>
    </row>
    <row r="142" spans="1:9" x14ac:dyDescent="0.2">
      <c r="A142" s="21"/>
      <c r="B142" s="21"/>
      <c r="C142" s="21"/>
      <c r="D142" s="22"/>
      <c r="E142" s="21"/>
      <c r="F142" s="22"/>
      <c r="G142" s="22"/>
      <c r="H142" s="22"/>
      <c r="I142" s="22"/>
    </row>
    <row r="143" spans="1:9" x14ac:dyDescent="0.2">
      <c r="A143" s="21"/>
      <c r="B143" s="21"/>
      <c r="C143" s="21"/>
      <c r="D143" s="22"/>
      <c r="E143" s="21"/>
      <c r="F143" s="22"/>
      <c r="G143" s="22"/>
      <c r="H143" s="22"/>
      <c r="I143" s="22"/>
    </row>
    <row r="144" spans="1:9" x14ac:dyDescent="0.2">
      <c r="A144" s="21"/>
      <c r="B144" s="21"/>
      <c r="C144" s="21"/>
      <c r="D144" s="22"/>
      <c r="E144" s="21"/>
      <c r="F144" s="22"/>
      <c r="G144" s="22"/>
      <c r="H144" s="22"/>
      <c r="I144" s="22"/>
    </row>
    <row r="145" spans="1:9" x14ac:dyDescent="0.2">
      <c r="A145" s="21"/>
      <c r="B145" s="21"/>
      <c r="C145" s="21"/>
      <c r="D145" s="22"/>
      <c r="E145" s="21"/>
      <c r="F145" s="22"/>
      <c r="G145" s="22"/>
      <c r="H145" s="22"/>
      <c r="I145" s="22"/>
    </row>
    <row r="146" spans="1:9" x14ac:dyDescent="0.2">
      <c r="A146" s="21"/>
      <c r="B146" s="21"/>
      <c r="C146" s="21"/>
      <c r="D146" s="22"/>
      <c r="E146" s="21"/>
      <c r="F146" s="22"/>
      <c r="G146" s="22"/>
      <c r="H146" s="22"/>
      <c r="I146" s="22"/>
    </row>
    <row r="147" spans="1:9" x14ac:dyDescent="0.2">
      <c r="A147" s="21"/>
      <c r="B147" s="21"/>
      <c r="C147" s="21"/>
      <c r="D147" s="22"/>
      <c r="E147" s="21"/>
      <c r="F147" s="22"/>
      <c r="G147" s="22"/>
      <c r="H147" s="22"/>
      <c r="I147" s="22"/>
    </row>
    <row r="148" spans="1:9" x14ac:dyDescent="0.2">
      <c r="A148" s="21"/>
      <c r="B148" s="21"/>
      <c r="C148" s="21"/>
      <c r="D148" s="22"/>
      <c r="E148" s="21"/>
      <c r="F148" s="22"/>
      <c r="G148" s="22"/>
      <c r="H148" s="22"/>
      <c r="I148" s="22"/>
    </row>
    <row r="149" spans="1:9" ht="15" x14ac:dyDescent="0.2">
      <c r="A149" s="16"/>
      <c r="B149" s="16"/>
      <c r="C149" s="21"/>
    </row>
    <row r="150" spans="1:9" ht="15" x14ac:dyDescent="0.2">
      <c r="A150" s="16"/>
      <c r="B150" s="16"/>
      <c r="C150" s="21"/>
    </row>
    <row r="151" spans="1:9" x14ac:dyDescent="0.2">
      <c r="A151" s="21"/>
      <c r="B151" s="21"/>
      <c r="C151" s="21"/>
      <c r="D151" s="22"/>
      <c r="E151" s="21"/>
      <c r="F151" s="22"/>
      <c r="G151" s="22"/>
      <c r="H151" s="22"/>
      <c r="I151" s="22"/>
    </row>
    <row r="152" spans="1:9" x14ac:dyDescent="0.2">
      <c r="A152" s="21"/>
      <c r="B152" s="21"/>
      <c r="C152" s="21"/>
      <c r="D152" s="22"/>
      <c r="E152" s="21"/>
      <c r="F152" s="22"/>
      <c r="G152" s="22"/>
      <c r="H152" s="22"/>
      <c r="I152" s="22"/>
    </row>
    <row r="153" spans="1:9" x14ac:dyDescent="0.2">
      <c r="A153" s="21"/>
      <c r="B153" s="21"/>
      <c r="C153" s="21"/>
      <c r="D153" s="22"/>
      <c r="E153" s="21"/>
      <c r="F153" s="22"/>
      <c r="G153" s="22"/>
      <c r="H153" s="22"/>
      <c r="I153" s="22"/>
    </row>
    <row r="154" spans="1:9" x14ac:dyDescent="0.2">
      <c r="A154" s="21"/>
      <c r="B154" s="21"/>
      <c r="C154" s="21"/>
      <c r="D154" s="22"/>
      <c r="E154" s="21"/>
      <c r="F154" s="22"/>
      <c r="G154" s="22"/>
      <c r="H154" s="22"/>
      <c r="I154" s="22"/>
    </row>
    <row r="155" spans="1:9" x14ac:dyDescent="0.2">
      <c r="A155" s="21"/>
      <c r="B155" s="21"/>
      <c r="C155" s="21"/>
      <c r="D155" s="22"/>
      <c r="E155" s="21"/>
      <c r="F155" s="22"/>
      <c r="G155" s="22"/>
      <c r="H155" s="22"/>
      <c r="I155" s="22"/>
    </row>
    <row r="156" spans="1:9" x14ac:dyDescent="0.2">
      <c r="A156" s="21"/>
      <c r="B156" s="21"/>
      <c r="C156" s="21"/>
      <c r="D156" s="22"/>
      <c r="E156" s="21"/>
      <c r="F156" s="22"/>
      <c r="G156" s="22"/>
      <c r="H156" s="22"/>
      <c r="I156" s="22"/>
    </row>
    <row r="157" spans="1:9" x14ac:dyDescent="0.2">
      <c r="A157" s="21"/>
      <c r="B157" s="21"/>
      <c r="C157" s="21"/>
      <c r="D157" s="22"/>
      <c r="E157" s="21"/>
      <c r="F157" s="22"/>
      <c r="G157" s="22"/>
      <c r="H157" s="22"/>
      <c r="I157" s="22"/>
    </row>
    <row r="158" spans="1:9" x14ac:dyDescent="0.2">
      <c r="A158" s="21"/>
      <c r="B158" s="21"/>
      <c r="C158" s="21"/>
      <c r="D158" s="22"/>
      <c r="E158" s="21"/>
      <c r="F158" s="22"/>
      <c r="G158" s="22"/>
      <c r="H158" s="22"/>
      <c r="I158" s="22"/>
    </row>
    <row r="159" spans="1:9" x14ac:dyDescent="0.2">
      <c r="A159" s="21"/>
      <c r="B159" s="21"/>
      <c r="C159" s="21"/>
      <c r="D159" s="22"/>
      <c r="E159" s="21"/>
      <c r="F159" s="22"/>
      <c r="G159" s="22"/>
      <c r="H159" s="22"/>
      <c r="I159" s="22"/>
    </row>
    <row r="160" spans="1:9" ht="15" x14ac:dyDescent="0.2">
      <c r="A160" s="16"/>
      <c r="B160" s="16"/>
      <c r="C160" s="21"/>
    </row>
    <row r="161" spans="1:9" x14ac:dyDescent="0.2">
      <c r="A161" s="21"/>
      <c r="B161" s="21"/>
      <c r="C161" s="21"/>
      <c r="D161" s="22"/>
      <c r="E161" s="21"/>
      <c r="F161" s="22"/>
      <c r="G161" s="22"/>
      <c r="H161" s="22"/>
      <c r="I161" s="22"/>
    </row>
    <row r="162" spans="1:9" x14ac:dyDescent="0.2">
      <c r="A162" s="21"/>
      <c r="B162" s="21"/>
      <c r="C162" s="21"/>
      <c r="D162" s="22"/>
      <c r="E162" s="21"/>
      <c r="F162" s="22"/>
      <c r="G162" s="22"/>
      <c r="H162" s="22"/>
      <c r="I162" s="22"/>
    </row>
    <row r="163" spans="1:9" ht="15" x14ac:dyDescent="0.2">
      <c r="A163" s="16"/>
      <c r="B163" s="16"/>
      <c r="C163" s="21"/>
    </row>
    <row r="164" spans="1:9" x14ac:dyDescent="0.2">
      <c r="A164" s="21"/>
      <c r="B164" s="21"/>
      <c r="C164" s="21"/>
      <c r="D164" s="22"/>
      <c r="E164" s="21"/>
      <c r="F164" s="22"/>
      <c r="G164" s="22"/>
      <c r="H164" s="22"/>
      <c r="I164" s="22"/>
    </row>
    <row r="165" spans="1:9" x14ac:dyDescent="0.2">
      <c r="A165" s="21"/>
      <c r="B165" s="21"/>
      <c r="C165" s="21"/>
      <c r="D165" s="22"/>
      <c r="E165" s="21"/>
      <c r="F165" s="22"/>
      <c r="G165" s="22"/>
      <c r="H165" s="22"/>
      <c r="I165" s="22"/>
    </row>
    <row r="166" spans="1:9" x14ac:dyDescent="0.2">
      <c r="A166" s="21"/>
      <c r="B166" s="21"/>
      <c r="C166" s="21"/>
      <c r="D166" s="22"/>
      <c r="E166" s="21"/>
      <c r="F166" s="22"/>
      <c r="G166" s="22"/>
      <c r="H166" s="22"/>
      <c r="I166" s="22"/>
    </row>
    <row r="167" spans="1:9" x14ac:dyDescent="0.2">
      <c r="A167" s="21"/>
      <c r="B167" s="21"/>
      <c r="C167" s="21"/>
      <c r="D167" s="22"/>
      <c r="E167" s="21"/>
      <c r="F167" s="22"/>
      <c r="G167" s="22"/>
      <c r="H167" s="22"/>
      <c r="I167" s="22"/>
    </row>
    <row r="168" spans="1:9" x14ac:dyDescent="0.2">
      <c r="A168" s="21"/>
      <c r="B168" s="21"/>
      <c r="C168" s="21"/>
      <c r="D168" s="22"/>
      <c r="E168" s="21"/>
      <c r="F168" s="22"/>
      <c r="G168" s="22"/>
      <c r="H168" s="22"/>
      <c r="I168" s="22"/>
    </row>
    <row r="169" spans="1:9" ht="15" x14ac:dyDescent="0.2">
      <c r="A169" s="16"/>
      <c r="B169" s="16"/>
      <c r="C169" s="17"/>
      <c r="D169" s="16"/>
      <c r="E169" s="16"/>
      <c r="F169" s="16"/>
      <c r="G169" s="16"/>
      <c r="H169" s="18"/>
      <c r="I169" s="18"/>
    </row>
    <row r="171" spans="1:9" ht="15" x14ac:dyDescent="0.2">
      <c r="A171" s="16"/>
      <c r="B171" s="16"/>
      <c r="C171" s="17"/>
    </row>
    <row r="172" spans="1:9" x14ac:dyDescent="0.2">
      <c r="A172" s="17"/>
      <c r="B172" s="17"/>
      <c r="C172" s="17"/>
      <c r="D172" s="18"/>
      <c r="E172" s="17"/>
      <c r="F172" s="18"/>
      <c r="G172" s="18"/>
      <c r="H172" s="18"/>
      <c r="I172" s="18"/>
    </row>
    <row r="173" spans="1:9" x14ac:dyDescent="0.2">
      <c r="A173" s="21"/>
      <c r="B173" s="21"/>
      <c r="C173" s="21"/>
      <c r="D173" s="22"/>
      <c r="E173" s="21"/>
      <c r="F173" s="22"/>
      <c r="G173" s="22"/>
      <c r="H173" s="22"/>
      <c r="I173" s="22"/>
    </row>
    <row r="174" spans="1:9" x14ac:dyDescent="0.2">
      <c r="A174" s="21"/>
      <c r="B174" s="21"/>
      <c r="C174" s="21"/>
      <c r="D174" s="22"/>
      <c r="E174" s="21"/>
      <c r="F174" s="22"/>
      <c r="G174" s="22"/>
      <c r="H174" s="22"/>
      <c r="I174" s="22"/>
    </row>
    <row r="175" spans="1:9" x14ac:dyDescent="0.2">
      <c r="A175" s="21"/>
      <c r="B175" s="21"/>
      <c r="C175" s="21"/>
      <c r="D175" s="22"/>
      <c r="E175" s="21"/>
      <c r="F175" s="22"/>
      <c r="G175" s="22"/>
      <c r="H175" s="22"/>
      <c r="I175" s="22"/>
    </row>
    <row r="176" spans="1:9" x14ac:dyDescent="0.2">
      <c r="A176" s="21"/>
      <c r="B176" s="21"/>
      <c r="C176" s="21"/>
      <c r="D176" s="22"/>
      <c r="E176" s="21"/>
      <c r="F176" s="22"/>
      <c r="G176" s="22"/>
      <c r="H176" s="22"/>
      <c r="I176" s="22"/>
    </row>
    <row r="177" spans="1:9" x14ac:dyDescent="0.2">
      <c r="A177" s="21"/>
      <c r="B177" s="21"/>
      <c r="C177" s="21"/>
      <c r="D177" s="22"/>
      <c r="E177" s="21"/>
      <c r="F177" s="22"/>
      <c r="G177" s="22"/>
      <c r="H177" s="22"/>
      <c r="I177" s="22"/>
    </row>
    <row r="178" spans="1:9" x14ac:dyDescent="0.2">
      <c r="A178" s="21"/>
      <c r="B178" s="21"/>
      <c r="C178" s="21"/>
      <c r="D178" s="22"/>
      <c r="E178" s="21"/>
      <c r="F178" s="22"/>
      <c r="G178" s="22"/>
      <c r="H178" s="22"/>
      <c r="I178" s="22"/>
    </row>
    <row r="179" spans="1:9" x14ac:dyDescent="0.2">
      <c r="A179" s="21"/>
      <c r="B179" s="21"/>
      <c r="C179" s="21"/>
      <c r="D179" s="22"/>
      <c r="E179" s="21"/>
      <c r="F179" s="22"/>
      <c r="G179" s="22"/>
      <c r="H179" s="22"/>
      <c r="I179" s="22"/>
    </row>
    <row r="180" spans="1:9" x14ac:dyDescent="0.2">
      <c r="A180" s="21"/>
      <c r="B180" s="21"/>
      <c r="C180" s="21"/>
      <c r="D180" s="22"/>
      <c r="E180" s="21"/>
      <c r="F180" s="22"/>
      <c r="G180" s="22"/>
      <c r="H180" s="22"/>
      <c r="I180" s="22"/>
    </row>
    <row r="181" spans="1:9" ht="15" x14ac:dyDescent="0.2">
      <c r="A181" s="16"/>
      <c r="B181" s="16"/>
      <c r="C181" s="17"/>
      <c r="D181" s="16"/>
      <c r="E181" s="16"/>
      <c r="F181" s="16"/>
      <c r="G181" s="16"/>
      <c r="H181" s="18"/>
      <c r="I181" s="18"/>
    </row>
  </sheetData>
  <mergeCells count="1">
    <mergeCell ref="J64:K6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4" workbookViewId="0">
      <selection activeCell="C29" sqref="C29"/>
    </sheetView>
  </sheetViews>
  <sheetFormatPr defaultRowHeight="15.75" x14ac:dyDescent="0.25"/>
  <cols>
    <col min="1" max="1" width="36.42578125" style="24" customWidth="1"/>
    <col min="2" max="2" width="10.7109375" style="24" customWidth="1"/>
    <col min="3" max="4" width="15.7109375" style="24" customWidth="1"/>
    <col min="5" max="256" width="9.140625" style="24"/>
    <col min="257" max="257" width="36.42578125" style="24" customWidth="1"/>
    <col min="258" max="258" width="10.7109375" style="24" customWidth="1"/>
    <col min="259" max="260" width="15.7109375" style="24" customWidth="1"/>
    <col min="261" max="512" width="9.140625" style="24"/>
    <col min="513" max="513" width="36.42578125" style="24" customWidth="1"/>
    <col min="514" max="514" width="10.7109375" style="24" customWidth="1"/>
    <col min="515" max="516" width="15.7109375" style="24" customWidth="1"/>
    <col min="517" max="768" width="9.140625" style="24"/>
    <col min="769" max="769" width="36.42578125" style="24" customWidth="1"/>
    <col min="770" max="770" width="10.7109375" style="24" customWidth="1"/>
    <col min="771" max="772" width="15.7109375" style="24" customWidth="1"/>
    <col min="773" max="1024" width="9.140625" style="24"/>
    <col min="1025" max="1025" width="36.42578125" style="24" customWidth="1"/>
    <col min="1026" max="1026" width="10.7109375" style="24" customWidth="1"/>
    <col min="1027" max="1028" width="15.7109375" style="24" customWidth="1"/>
    <col min="1029" max="1280" width="9.140625" style="24"/>
    <col min="1281" max="1281" width="36.42578125" style="24" customWidth="1"/>
    <col min="1282" max="1282" width="10.7109375" style="24" customWidth="1"/>
    <col min="1283" max="1284" width="15.7109375" style="24" customWidth="1"/>
    <col min="1285" max="1536" width="9.140625" style="24"/>
    <col min="1537" max="1537" width="36.42578125" style="24" customWidth="1"/>
    <col min="1538" max="1538" width="10.7109375" style="24" customWidth="1"/>
    <col min="1539" max="1540" width="15.7109375" style="24" customWidth="1"/>
    <col min="1541" max="1792" width="9.140625" style="24"/>
    <col min="1793" max="1793" width="36.42578125" style="24" customWidth="1"/>
    <col min="1794" max="1794" width="10.7109375" style="24" customWidth="1"/>
    <col min="1795" max="1796" width="15.7109375" style="24" customWidth="1"/>
    <col min="1797" max="2048" width="9.140625" style="24"/>
    <col min="2049" max="2049" width="36.42578125" style="24" customWidth="1"/>
    <col min="2050" max="2050" width="10.7109375" style="24" customWidth="1"/>
    <col min="2051" max="2052" width="15.7109375" style="24" customWidth="1"/>
    <col min="2053" max="2304" width="9.140625" style="24"/>
    <col min="2305" max="2305" width="36.42578125" style="24" customWidth="1"/>
    <col min="2306" max="2306" width="10.7109375" style="24" customWidth="1"/>
    <col min="2307" max="2308" width="15.7109375" style="24" customWidth="1"/>
    <col min="2309" max="2560" width="9.140625" style="24"/>
    <col min="2561" max="2561" width="36.42578125" style="24" customWidth="1"/>
    <col min="2562" max="2562" width="10.7109375" style="24" customWidth="1"/>
    <col min="2563" max="2564" width="15.7109375" style="24" customWidth="1"/>
    <col min="2565" max="2816" width="9.140625" style="24"/>
    <col min="2817" max="2817" width="36.42578125" style="24" customWidth="1"/>
    <col min="2818" max="2818" width="10.7109375" style="24" customWidth="1"/>
    <col min="2819" max="2820" width="15.7109375" style="24" customWidth="1"/>
    <col min="2821" max="3072" width="9.140625" style="24"/>
    <col min="3073" max="3073" width="36.42578125" style="24" customWidth="1"/>
    <col min="3074" max="3074" width="10.7109375" style="24" customWidth="1"/>
    <col min="3075" max="3076" width="15.7109375" style="24" customWidth="1"/>
    <col min="3077" max="3328" width="9.140625" style="24"/>
    <col min="3329" max="3329" width="36.42578125" style="24" customWidth="1"/>
    <col min="3330" max="3330" width="10.7109375" style="24" customWidth="1"/>
    <col min="3331" max="3332" width="15.7109375" style="24" customWidth="1"/>
    <col min="3333" max="3584" width="9.140625" style="24"/>
    <col min="3585" max="3585" width="36.42578125" style="24" customWidth="1"/>
    <col min="3586" max="3586" width="10.7109375" style="24" customWidth="1"/>
    <col min="3587" max="3588" width="15.7109375" style="24" customWidth="1"/>
    <col min="3589" max="3840" width="9.140625" style="24"/>
    <col min="3841" max="3841" width="36.42578125" style="24" customWidth="1"/>
    <col min="3842" max="3842" width="10.7109375" style="24" customWidth="1"/>
    <col min="3843" max="3844" width="15.7109375" style="24" customWidth="1"/>
    <col min="3845" max="4096" width="9.140625" style="24"/>
    <col min="4097" max="4097" width="36.42578125" style="24" customWidth="1"/>
    <col min="4098" max="4098" width="10.7109375" style="24" customWidth="1"/>
    <col min="4099" max="4100" width="15.7109375" style="24" customWidth="1"/>
    <col min="4101" max="4352" width="9.140625" style="24"/>
    <col min="4353" max="4353" width="36.42578125" style="24" customWidth="1"/>
    <col min="4354" max="4354" width="10.7109375" style="24" customWidth="1"/>
    <col min="4355" max="4356" width="15.7109375" style="24" customWidth="1"/>
    <col min="4357" max="4608" width="9.140625" style="24"/>
    <col min="4609" max="4609" width="36.42578125" style="24" customWidth="1"/>
    <col min="4610" max="4610" width="10.7109375" style="24" customWidth="1"/>
    <col min="4611" max="4612" width="15.7109375" style="24" customWidth="1"/>
    <col min="4613" max="4864" width="9.140625" style="24"/>
    <col min="4865" max="4865" width="36.42578125" style="24" customWidth="1"/>
    <col min="4866" max="4866" width="10.7109375" style="24" customWidth="1"/>
    <col min="4867" max="4868" width="15.7109375" style="24" customWidth="1"/>
    <col min="4869" max="5120" width="9.140625" style="24"/>
    <col min="5121" max="5121" width="36.42578125" style="24" customWidth="1"/>
    <col min="5122" max="5122" width="10.7109375" style="24" customWidth="1"/>
    <col min="5123" max="5124" width="15.7109375" style="24" customWidth="1"/>
    <col min="5125" max="5376" width="9.140625" style="24"/>
    <col min="5377" max="5377" width="36.42578125" style="24" customWidth="1"/>
    <col min="5378" max="5378" width="10.7109375" style="24" customWidth="1"/>
    <col min="5379" max="5380" width="15.7109375" style="24" customWidth="1"/>
    <col min="5381" max="5632" width="9.140625" style="24"/>
    <col min="5633" max="5633" width="36.42578125" style="24" customWidth="1"/>
    <col min="5634" max="5634" width="10.7109375" style="24" customWidth="1"/>
    <col min="5635" max="5636" width="15.7109375" style="24" customWidth="1"/>
    <col min="5637" max="5888" width="9.140625" style="24"/>
    <col min="5889" max="5889" width="36.42578125" style="24" customWidth="1"/>
    <col min="5890" max="5890" width="10.7109375" style="24" customWidth="1"/>
    <col min="5891" max="5892" width="15.7109375" style="24" customWidth="1"/>
    <col min="5893" max="6144" width="9.140625" style="24"/>
    <col min="6145" max="6145" width="36.42578125" style="24" customWidth="1"/>
    <col min="6146" max="6146" width="10.7109375" style="24" customWidth="1"/>
    <col min="6147" max="6148" width="15.7109375" style="24" customWidth="1"/>
    <col min="6149" max="6400" width="9.140625" style="24"/>
    <col min="6401" max="6401" width="36.42578125" style="24" customWidth="1"/>
    <col min="6402" max="6402" width="10.7109375" style="24" customWidth="1"/>
    <col min="6403" max="6404" width="15.7109375" style="24" customWidth="1"/>
    <col min="6405" max="6656" width="9.140625" style="24"/>
    <col min="6657" max="6657" width="36.42578125" style="24" customWidth="1"/>
    <col min="6658" max="6658" width="10.7109375" style="24" customWidth="1"/>
    <col min="6659" max="6660" width="15.7109375" style="24" customWidth="1"/>
    <col min="6661" max="6912" width="9.140625" style="24"/>
    <col min="6913" max="6913" width="36.42578125" style="24" customWidth="1"/>
    <col min="6914" max="6914" width="10.7109375" style="24" customWidth="1"/>
    <col min="6915" max="6916" width="15.7109375" style="24" customWidth="1"/>
    <col min="6917" max="7168" width="9.140625" style="24"/>
    <col min="7169" max="7169" width="36.42578125" style="24" customWidth="1"/>
    <col min="7170" max="7170" width="10.7109375" style="24" customWidth="1"/>
    <col min="7171" max="7172" width="15.7109375" style="24" customWidth="1"/>
    <col min="7173" max="7424" width="9.140625" style="24"/>
    <col min="7425" max="7425" width="36.42578125" style="24" customWidth="1"/>
    <col min="7426" max="7426" width="10.7109375" style="24" customWidth="1"/>
    <col min="7427" max="7428" width="15.7109375" style="24" customWidth="1"/>
    <col min="7429" max="7680" width="9.140625" style="24"/>
    <col min="7681" max="7681" width="36.42578125" style="24" customWidth="1"/>
    <col min="7682" max="7682" width="10.7109375" style="24" customWidth="1"/>
    <col min="7683" max="7684" width="15.7109375" style="24" customWidth="1"/>
    <col min="7685" max="7936" width="9.140625" style="24"/>
    <col min="7937" max="7937" width="36.42578125" style="24" customWidth="1"/>
    <col min="7938" max="7938" width="10.7109375" style="24" customWidth="1"/>
    <col min="7939" max="7940" width="15.7109375" style="24" customWidth="1"/>
    <col min="7941" max="8192" width="9.140625" style="24"/>
    <col min="8193" max="8193" width="36.42578125" style="24" customWidth="1"/>
    <col min="8194" max="8194" width="10.7109375" style="24" customWidth="1"/>
    <col min="8195" max="8196" width="15.7109375" style="24" customWidth="1"/>
    <col min="8197" max="8448" width="9.140625" style="24"/>
    <col min="8449" max="8449" width="36.42578125" style="24" customWidth="1"/>
    <col min="8450" max="8450" width="10.7109375" style="24" customWidth="1"/>
    <col min="8451" max="8452" width="15.7109375" style="24" customWidth="1"/>
    <col min="8453" max="8704" width="9.140625" style="24"/>
    <col min="8705" max="8705" width="36.42578125" style="24" customWidth="1"/>
    <col min="8706" max="8706" width="10.7109375" style="24" customWidth="1"/>
    <col min="8707" max="8708" width="15.7109375" style="24" customWidth="1"/>
    <col min="8709" max="8960" width="9.140625" style="24"/>
    <col min="8961" max="8961" width="36.42578125" style="24" customWidth="1"/>
    <col min="8962" max="8962" width="10.7109375" style="24" customWidth="1"/>
    <col min="8963" max="8964" width="15.7109375" style="24" customWidth="1"/>
    <col min="8965" max="9216" width="9.140625" style="24"/>
    <col min="9217" max="9217" width="36.42578125" style="24" customWidth="1"/>
    <col min="9218" max="9218" width="10.7109375" style="24" customWidth="1"/>
    <col min="9219" max="9220" width="15.7109375" style="24" customWidth="1"/>
    <col min="9221" max="9472" width="9.140625" style="24"/>
    <col min="9473" max="9473" width="36.42578125" style="24" customWidth="1"/>
    <col min="9474" max="9474" width="10.7109375" style="24" customWidth="1"/>
    <col min="9475" max="9476" width="15.7109375" style="24" customWidth="1"/>
    <col min="9477" max="9728" width="9.140625" style="24"/>
    <col min="9729" max="9729" width="36.42578125" style="24" customWidth="1"/>
    <col min="9730" max="9730" width="10.7109375" style="24" customWidth="1"/>
    <col min="9731" max="9732" width="15.7109375" style="24" customWidth="1"/>
    <col min="9733" max="9984" width="9.140625" style="24"/>
    <col min="9985" max="9985" width="36.42578125" style="24" customWidth="1"/>
    <col min="9986" max="9986" width="10.7109375" style="24" customWidth="1"/>
    <col min="9987" max="9988" width="15.7109375" style="24" customWidth="1"/>
    <col min="9989" max="10240" width="9.140625" style="24"/>
    <col min="10241" max="10241" width="36.42578125" style="24" customWidth="1"/>
    <col min="10242" max="10242" width="10.7109375" style="24" customWidth="1"/>
    <col min="10243" max="10244" width="15.7109375" style="24" customWidth="1"/>
    <col min="10245" max="10496" width="9.140625" style="24"/>
    <col min="10497" max="10497" width="36.42578125" style="24" customWidth="1"/>
    <col min="10498" max="10498" width="10.7109375" style="24" customWidth="1"/>
    <col min="10499" max="10500" width="15.7109375" style="24" customWidth="1"/>
    <col min="10501" max="10752" width="9.140625" style="24"/>
    <col min="10753" max="10753" width="36.42578125" style="24" customWidth="1"/>
    <col min="10754" max="10754" width="10.7109375" style="24" customWidth="1"/>
    <col min="10755" max="10756" width="15.7109375" style="24" customWidth="1"/>
    <col min="10757" max="11008" width="9.140625" style="24"/>
    <col min="11009" max="11009" width="36.42578125" style="24" customWidth="1"/>
    <col min="11010" max="11010" width="10.7109375" style="24" customWidth="1"/>
    <col min="11011" max="11012" width="15.7109375" style="24" customWidth="1"/>
    <col min="11013" max="11264" width="9.140625" style="24"/>
    <col min="11265" max="11265" width="36.42578125" style="24" customWidth="1"/>
    <col min="11266" max="11266" width="10.7109375" style="24" customWidth="1"/>
    <col min="11267" max="11268" width="15.7109375" style="24" customWidth="1"/>
    <col min="11269" max="11520" width="9.140625" style="24"/>
    <col min="11521" max="11521" width="36.42578125" style="24" customWidth="1"/>
    <col min="11522" max="11522" width="10.7109375" style="24" customWidth="1"/>
    <col min="11523" max="11524" width="15.7109375" style="24" customWidth="1"/>
    <col min="11525" max="11776" width="9.140625" style="24"/>
    <col min="11777" max="11777" width="36.42578125" style="24" customWidth="1"/>
    <col min="11778" max="11778" width="10.7109375" style="24" customWidth="1"/>
    <col min="11779" max="11780" width="15.7109375" style="24" customWidth="1"/>
    <col min="11781" max="12032" width="9.140625" style="24"/>
    <col min="12033" max="12033" width="36.42578125" style="24" customWidth="1"/>
    <col min="12034" max="12034" width="10.7109375" style="24" customWidth="1"/>
    <col min="12035" max="12036" width="15.7109375" style="24" customWidth="1"/>
    <col min="12037" max="12288" width="9.140625" style="24"/>
    <col min="12289" max="12289" width="36.42578125" style="24" customWidth="1"/>
    <col min="12290" max="12290" width="10.7109375" style="24" customWidth="1"/>
    <col min="12291" max="12292" width="15.7109375" style="24" customWidth="1"/>
    <col min="12293" max="12544" width="9.140625" style="24"/>
    <col min="12545" max="12545" width="36.42578125" style="24" customWidth="1"/>
    <col min="12546" max="12546" width="10.7109375" style="24" customWidth="1"/>
    <col min="12547" max="12548" width="15.7109375" style="24" customWidth="1"/>
    <col min="12549" max="12800" width="9.140625" style="24"/>
    <col min="12801" max="12801" width="36.42578125" style="24" customWidth="1"/>
    <col min="12802" max="12802" width="10.7109375" style="24" customWidth="1"/>
    <col min="12803" max="12804" width="15.7109375" style="24" customWidth="1"/>
    <col min="12805" max="13056" width="9.140625" style="24"/>
    <col min="13057" max="13057" width="36.42578125" style="24" customWidth="1"/>
    <col min="13058" max="13058" width="10.7109375" style="24" customWidth="1"/>
    <col min="13059" max="13060" width="15.7109375" style="24" customWidth="1"/>
    <col min="13061" max="13312" width="9.140625" style="24"/>
    <col min="13313" max="13313" width="36.42578125" style="24" customWidth="1"/>
    <col min="13314" max="13314" width="10.7109375" style="24" customWidth="1"/>
    <col min="13315" max="13316" width="15.7109375" style="24" customWidth="1"/>
    <col min="13317" max="13568" width="9.140625" style="24"/>
    <col min="13569" max="13569" width="36.42578125" style="24" customWidth="1"/>
    <col min="13570" max="13570" width="10.7109375" style="24" customWidth="1"/>
    <col min="13571" max="13572" width="15.7109375" style="24" customWidth="1"/>
    <col min="13573" max="13824" width="9.140625" style="24"/>
    <col min="13825" max="13825" width="36.42578125" style="24" customWidth="1"/>
    <col min="13826" max="13826" width="10.7109375" style="24" customWidth="1"/>
    <col min="13827" max="13828" width="15.7109375" style="24" customWidth="1"/>
    <col min="13829" max="14080" width="9.140625" style="24"/>
    <col min="14081" max="14081" width="36.42578125" style="24" customWidth="1"/>
    <col min="14082" max="14082" width="10.7109375" style="24" customWidth="1"/>
    <col min="14083" max="14084" width="15.7109375" style="24" customWidth="1"/>
    <col min="14085" max="14336" width="9.140625" style="24"/>
    <col min="14337" max="14337" width="36.42578125" style="24" customWidth="1"/>
    <col min="14338" max="14338" width="10.7109375" style="24" customWidth="1"/>
    <col min="14339" max="14340" width="15.7109375" style="24" customWidth="1"/>
    <col min="14341" max="14592" width="9.140625" style="24"/>
    <col min="14593" max="14593" width="36.42578125" style="24" customWidth="1"/>
    <col min="14594" max="14594" width="10.7109375" style="24" customWidth="1"/>
    <col min="14595" max="14596" width="15.7109375" style="24" customWidth="1"/>
    <col min="14597" max="14848" width="9.140625" style="24"/>
    <col min="14849" max="14849" width="36.42578125" style="24" customWidth="1"/>
    <col min="14850" max="14850" width="10.7109375" style="24" customWidth="1"/>
    <col min="14851" max="14852" width="15.7109375" style="24" customWidth="1"/>
    <col min="14853" max="15104" width="9.140625" style="24"/>
    <col min="15105" max="15105" width="36.42578125" style="24" customWidth="1"/>
    <col min="15106" max="15106" width="10.7109375" style="24" customWidth="1"/>
    <col min="15107" max="15108" width="15.7109375" style="24" customWidth="1"/>
    <col min="15109" max="15360" width="9.140625" style="24"/>
    <col min="15361" max="15361" width="36.42578125" style="24" customWidth="1"/>
    <col min="15362" max="15362" width="10.7109375" style="24" customWidth="1"/>
    <col min="15363" max="15364" width="15.7109375" style="24" customWidth="1"/>
    <col min="15365" max="15616" width="9.140625" style="24"/>
    <col min="15617" max="15617" width="36.42578125" style="24" customWidth="1"/>
    <col min="15618" max="15618" width="10.7109375" style="24" customWidth="1"/>
    <col min="15619" max="15620" width="15.7109375" style="24" customWidth="1"/>
    <col min="15621" max="15872" width="9.140625" style="24"/>
    <col min="15873" max="15873" width="36.42578125" style="24" customWidth="1"/>
    <col min="15874" max="15874" width="10.7109375" style="24" customWidth="1"/>
    <col min="15875" max="15876" width="15.7109375" style="24" customWidth="1"/>
    <col min="15877" max="16128" width="9.140625" style="24"/>
    <col min="16129" max="16129" width="36.42578125" style="24" customWidth="1"/>
    <col min="16130" max="16130" width="10.7109375" style="24" customWidth="1"/>
    <col min="16131" max="16132" width="15.7109375" style="24" customWidth="1"/>
    <col min="16133" max="16384" width="9.140625" style="24"/>
  </cols>
  <sheetData>
    <row r="1" spans="1:4" x14ac:dyDescent="0.25">
      <c r="A1" s="24" t="s">
        <v>306</v>
      </c>
      <c r="C1" s="24" t="s">
        <v>307</v>
      </c>
    </row>
    <row r="2" spans="1:4" x14ac:dyDescent="0.25">
      <c r="A2" s="24" t="s">
        <v>307</v>
      </c>
      <c r="C2" s="24" t="s">
        <v>307</v>
      </c>
    </row>
    <row r="3" spans="1:4" x14ac:dyDescent="0.25">
      <c r="A3" s="24" t="s">
        <v>308</v>
      </c>
      <c r="C3" s="24" t="s">
        <v>326</v>
      </c>
    </row>
    <row r="4" spans="1:4" x14ac:dyDescent="0.25">
      <c r="A4" s="24" t="s">
        <v>307</v>
      </c>
      <c r="C4" s="24" t="s">
        <v>307</v>
      </c>
    </row>
    <row r="5" spans="1:4" x14ac:dyDescent="0.25">
      <c r="A5" s="24" t="s">
        <v>307</v>
      </c>
      <c r="C5" s="24" t="s">
        <v>307</v>
      </c>
    </row>
    <row r="6" spans="1:4" x14ac:dyDescent="0.25">
      <c r="A6" s="24" t="s">
        <v>307</v>
      </c>
      <c r="C6" s="24" t="s">
        <v>307</v>
      </c>
    </row>
    <row r="7" spans="1:4" x14ac:dyDescent="0.25">
      <c r="A7" s="24" t="s">
        <v>309</v>
      </c>
      <c r="C7" s="24" t="s">
        <v>307</v>
      </c>
    </row>
    <row r="8" spans="1:4" x14ac:dyDescent="0.25">
      <c r="A8" s="24" t="s">
        <v>310</v>
      </c>
    </row>
    <row r="9" spans="1:4" x14ac:dyDescent="0.25">
      <c r="A9" s="25" t="s">
        <v>311</v>
      </c>
    </row>
    <row r="10" spans="1:4" x14ac:dyDescent="0.25">
      <c r="A10" s="24" t="s">
        <v>312</v>
      </c>
    </row>
    <row r="11" spans="1:4" x14ac:dyDescent="0.25">
      <c r="A11" s="24" t="s">
        <v>313</v>
      </c>
    </row>
    <row r="12" spans="1:4" x14ac:dyDescent="0.25">
      <c r="A12" s="24" t="s">
        <v>314</v>
      </c>
    </row>
    <row r="14" spans="1:4" x14ac:dyDescent="0.25">
      <c r="A14" s="40" t="s">
        <v>315</v>
      </c>
      <c r="B14" s="40"/>
      <c r="C14" s="40"/>
      <c r="D14" s="40"/>
    </row>
    <row r="15" spans="1:4" x14ac:dyDescent="0.25">
      <c r="A15" s="26" t="s">
        <v>316</v>
      </c>
      <c r="B15" s="26"/>
      <c r="C15" s="27" t="s">
        <v>317</v>
      </c>
      <c r="D15" s="27" t="s">
        <v>318</v>
      </c>
    </row>
    <row r="16" spans="1:4" x14ac:dyDescent="0.25">
      <c r="A16" s="24" t="s">
        <v>319</v>
      </c>
      <c r="C16" s="28" t="e">
        <f>építész!H221</f>
        <v>#VALUE!</v>
      </c>
      <c r="D16" s="28">
        <f>építész!I221</f>
        <v>0</v>
      </c>
    </row>
    <row r="17" spans="1:4" x14ac:dyDescent="0.25">
      <c r="A17" s="24" t="s">
        <v>320</v>
      </c>
      <c r="C17" s="28">
        <f>+elektromos!G61</f>
        <v>0</v>
      </c>
      <c r="D17" s="28">
        <f>+elektromos!H61</f>
        <v>0</v>
      </c>
    </row>
    <row r="18" spans="1:4" x14ac:dyDescent="0.25">
      <c r="A18" s="24" t="s">
        <v>328</v>
      </c>
      <c r="C18" s="28">
        <f>+gépész!H60</f>
        <v>0</v>
      </c>
      <c r="D18" s="28">
        <f>+gépész!I60</f>
        <v>0</v>
      </c>
    </row>
    <row r="19" spans="1:4" x14ac:dyDescent="0.25">
      <c r="A19" s="24" t="s">
        <v>321</v>
      </c>
      <c r="C19" s="41" t="e">
        <f>C16+C17+C18+D16+D17+D18</f>
        <v>#VALUE!</v>
      </c>
      <c r="D19" s="41"/>
    </row>
    <row r="20" spans="1:4" x14ac:dyDescent="0.25">
      <c r="A20" s="26" t="s">
        <v>322</v>
      </c>
      <c r="B20" s="29">
        <v>0.27</v>
      </c>
      <c r="C20" s="42" t="e">
        <f>ROUND(C19*B20,0)</f>
        <v>#VALUE!</v>
      </c>
      <c r="D20" s="42"/>
    </row>
    <row r="21" spans="1:4" x14ac:dyDescent="0.25">
      <c r="A21" s="26" t="s">
        <v>323</v>
      </c>
      <c r="B21" s="26"/>
      <c r="C21" s="43" t="e">
        <f>ROUND(C19+C20,0)</f>
        <v>#VALUE!</v>
      </c>
      <c r="D21" s="43"/>
    </row>
    <row r="22" spans="1:4" x14ac:dyDescent="0.25">
      <c r="A22" s="24" t="s">
        <v>324</v>
      </c>
      <c r="D22" s="30" t="e">
        <f>+C21*0.1</f>
        <v>#VALUE!</v>
      </c>
    </row>
    <row r="23" spans="1:4" x14ac:dyDescent="0.25">
      <c r="A23" s="31" t="s">
        <v>325</v>
      </c>
      <c r="B23" s="31"/>
      <c r="C23" s="31"/>
      <c r="D23" s="32" t="e">
        <f>+D22+C21</f>
        <v>#VALUE!</v>
      </c>
    </row>
    <row r="27" spans="1:4" x14ac:dyDescent="0.25">
      <c r="A27" s="33"/>
    </row>
    <row r="28" spans="1:4" x14ac:dyDescent="0.25">
      <c r="A28" s="33"/>
    </row>
    <row r="29" spans="1:4" x14ac:dyDescent="0.25">
      <c r="A29" s="33"/>
    </row>
  </sheetData>
  <mergeCells count="4">
    <mergeCell ref="A14:D14"/>
    <mergeCell ref="C19:D19"/>
    <mergeCell ref="C20:D20"/>
    <mergeCell ref="C21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építész</vt:lpstr>
      <vt:lpstr>elektromos</vt:lpstr>
      <vt:lpstr>gépész</vt:lpstr>
      <vt:lpstr>összesítés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Devescovi György</dc:creator>
  <cp:lastModifiedBy>iroda</cp:lastModifiedBy>
  <dcterms:created xsi:type="dcterms:W3CDTF">2019-04-28T08:38:51Z</dcterms:created>
  <dcterms:modified xsi:type="dcterms:W3CDTF">2019-09-14T10:46:11Z</dcterms:modified>
</cp:coreProperties>
</file>